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26" yWindow="65426" windowWidth="19420" windowHeight="10300" firstSheet="1" activeTab="2"/>
  </bookViews>
  <sheets>
    <sheet name="Ind. Year-to-Year Leaders" sheetId="5" r:id="rId1"/>
    <sheet name="Ind. Year-to-Year Leaders Cont." sheetId="6" r:id="rId2"/>
    <sheet name="Team Year-to-Year Leaders" sheetId="8" r:id="rId3"/>
  </sheets>
  <definedNames/>
  <calcPr calcId="191029"/>
  <extLst/>
</workbook>
</file>

<file path=xl/sharedStrings.xml><?xml version="1.0" encoding="utf-8"?>
<sst xmlns="http://schemas.openxmlformats.org/spreadsheetml/2006/main" count="771" uniqueCount="338">
  <si>
    <t>Nate Burger, Ohio Northern</t>
  </si>
  <si>
    <t>Ryan Bruns, Ohio Northern</t>
  </si>
  <si>
    <t>Marcus Dempsey, Muskingum</t>
  </si>
  <si>
    <t>Cam Kuhn, Baldwin Wallace</t>
  </si>
  <si>
    <t>Christian Jones, Wilmington</t>
  </si>
  <si>
    <t>Pct.</t>
  </si>
  <si>
    <t>Capital</t>
  </si>
  <si>
    <t>Marietta</t>
  </si>
  <si>
    <t>Ohio Northern</t>
  </si>
  <si>
    <t>Akron</t>
  </si>
  <si>
    <t xml:space="preserve">Mount Union </t>
  </si>
  <si>
    <t>Wooster</t>
  </si>
  <si>
    <t>Wittenberg</t>
  </si>
  <si>
    <t>Muskingum</t>
  </si>
  <si>
    <t>Baldwin-Wallace</t>
  </si>
  <si>
    <t>Ohio Wesleyan</t>
  </si>
  <si>
    <t>Mount Union</t>
  </si>
  <si>
    <t>Denison</t>
  </si>
  <si>
    <t>John Carroll</t>
  </si>
  <si>
    <t>Otterbein</t>
  </si>
  <si>
    <t>Year</t>
  </si>
  <si>
    <t>School</t>
  </si>
  <si>
    <t xml:space="preserve">Ohio Northern </t>
  </si>
  <si>
    <t>Heidelberg</t>
  </si>
  <si>
    <t>Baldwin Wallace</t>
  </si>
  <si>
    <t>Wilmington</t>
  </si>
  <si>
    <t xml:space="preserve"> Scoring </t>
  </si>
  <si>
    <t>Field-Goal Percentage</t>
  </si>
  <si>
    <t xml:space="preserve">Free-Throw Percentage </t>
  </si>
  <si>
    <t>Player, School</t>
  </si>
  <si>
    <t>G</t>
  </si>
  <si>
    <t>FG</t>
  </si>
  <si>
    <t>FGA</t>
  </si>
  <si>
    <t>Pct</t>
  </si>
  <si>
    <t>FT</t>
  </si>
  <si>
    <t>FTA</t>
  </si>
  <si>
    <t>PTS</t>
  </si>
  <si>
    <t>PPG</t>
  </si>
  <si>
    <t>FG FGA Pct.</t>
  </si>
  <si>
    <t xml:space="preserve">Year </t>
  </si>
  <si>
    <t xml:space="preserve">Pct. </t>
  </si>
  <si>
    <t xml:space="preserve">Christian Parker, Mount Union </t>
  </si>
  <si>
    <t>Henry Raynor, John Carroll</t>
  </si>
  <si>
    <t xml:space="preserve">Alex Masinelli, Muskingum </t>
  </si>
  <si>
    <t>David Gentry, John Carroll</t>
  </si>
  <si>
    <t xml:space="preserve">Jason Ellis, Marietta </t>
  </si>
  <si>
    <t>Dallas Patrick, Otterbein</t>
  </si>
  <si>
    <t xml:space="preserve">Logan Hill, Mount Union </t>
  </si>
  <si>
    <t>Bryson Lane, Otterbein</t>
  </si>
  <si>
    <t>Marcus Dempsey, Muskingum+</t>
  </si>
  <si>
    <t>Daniel Donner, Ohio Northern</t>
  </si>
  <si>
    <t>Sean Flannery, John Carroll</t>
  </si>
  <si>
    <t>Caleb Hoyng, Marietta</t>
  </si>
  <si>
    <t>DeAllen Jackson, Mount Union</t>
  </si>
  <si>
    <t>Noah Chatman, Wilmington</t>
  </si>
  <si>
    <t>Devon Allen, Ohio Northern</t>
  </si>
  <si>
    <t>Simon Kucharewicz, John Carroll</t>
  </si>
  <si>
    <t>Justin Roth, Baldwin Wallace</t>
  </si>
  <si>
    <t>Jake Fetherolt, Baldwin Wallace</t>
  </si>
  <si>
    <t>C. Jones, Wilmington</t>
  </si>
  <si>
    <t>Malcolm Heard, Wilmington</t>
  </si>
  <si>
    <t>Ben Jackson, Capital</t>
  </si>
  <si>
    <t>Curt Geise, Capital</t>
  </si>
  <si>
    <t>Dave Brown, Muskingum</t>
  </si>
  <si>
    <t>Kenny Janz, John Carroll</t>
  </si>
  <si>
    <t>Dave Brown, Muskinugm</t>
  </si>
  <si>
    <t>Jimmy Wood, Mount Union</t>
  </si>
  <si>
    <t>Kevin Krakowiak, Baldwin Walalce</t>
  </si>
  <si>
    <t>Chris Davis, Otterbein</t>
  </si>
  <si>
    <t>Scott Robertson, Capital</t>
  </si>
  <si>
    <t>Kevin Krakowiak, Baldwin-Wallace</t>
  </si>
  <si>
    <t>Kyle Meyer, Ohio Northern</t>
  </si>
  <si>
    <t>Kevin Knab, Marietta</t>
  </si>
  <si>
    <t>Tyler Ledford, Wilmington</t>
  </si>
  <si>
    <t>Brian Pollock, Otterbein</t>
  </si>
  <si>
    <t>Jay Mathis, Mount Union</t>
  </si>
  <si>
    <t>Luke Conley, Mount Union</t>
  </si>
  <si>
    <t>Ross Banaszak, Otterbein</t>
  </si>
  <si>
    <t>Kurtis Brown, Ohio Northern</t>
  </si>
  <si>
    <t>Tori Davis, Baldwin-Wallace</t>
  </si>
  <si>
    <t>Brian Schmidt, Heidelberg</t>
  </si>
  <si>
    <t>Brendan Schulaer, Baldwin-Wallace</t>
  </si>
  <si>
    <t>Craig Stewart, Marietta</t>
  </si>
  <si>
    <t>Thad Davis, Baldwin-Wallace</t>
  </si>
  <si>
    <t>Greg Badenhop, Ohio Northern</t>
  </si>
  <si>
    <t>Jim Conrad, Ohio Northern</t>
  </si>
  <si>
    <t>Tyler Alexander, Capital</t>
  </si>
  <si>
    <t>Zach Ross, Muskingum</t>
  </si>
  <si>
    <t>Lucas Messer, Heidelberg</t>
  </si>
  <si>
    <t>Sam Mikolajewski, Ohio Northern</t>
  </si>
  <si>
    <t>Justin Clifford, Muskingum</t>
  </si>
  <si>
    <t>Jeff Gibbs, Otterbein</t>
  </si>
  <si>
    <t>Shawn McCormick, B-W</t>
  </si>
  <si>
    <t>Christopher Jaklich, John Carroll</t>
  </si>
  <si>
    <t>Jesse DuPerow, Marietta</t>
  </si>
  <si>
    <t>Brent Cahill, Marietta</t>
  </si>
  <si>
    <t>Kevin Weakley, Otterbein</t>
  </si>
  <si>
    <t>Scott Endsley, Mount Union</t>
  </si>
  <si>
    <t>Jeremy Thompson, Ohio Northern</t>
  </si>
  <si>
    <t>Amara Toure', Baldwin-Wallace</t>
  </si>
  <si>
    <t>Zach Pauley, Marietta</t>
  </si>
  <si>
    <t>Aaron Shipp, Mount Union</t>
  </si>
  <si>
    <t>Jason Hayes, Marietta+</t>
  </si>
  <si>
    <t>Travis Robertson, Muskingum</t>
  </si>
  <si>
    <t>Nick Bertke, Ohio Northern</t>
  </si>
  <si>
    <t>Jason Hayes, Marietta</t>
  </si>
  <si>
    <t>Josh Murphy, Heidelberg</t>
  </si>
  <si>
    <t>D'Artis Jones, Ohio Northern</t>
  </si>
  <si>
    <t>Neal Richards, Mount Union</t>
  </si>
  <si>
    <t>Matt Adams, Heidelberg</t>
  </si>
  <si>
    <t>Nick Gutman, Otterbein</t>
  </si>
  <si>
    <t>Randy Linkous, Otterbein</t>
  </si>
  <si>
    <t>Steve Fleming, Hiram</t>
  </si>
  <si>
    <t>Chad Young, Capital</t>
  </si>
  <si>
    <t>Andy Moore, Muskingum</t>
  </si>
  <si>
    <t>Shannon Vickers, John Carroll</t>
  </si>
  <si>
    <t>Shaun Kearney, Capital</t>
  </si>
  <si>
    <t>James Bradley, Otterbein</t>
  </si>
  <si>
    <t>Scott Baxter, Capital+</t>
  </si>
  <si>
    <t>Larry Laisure, Otterbein</t>
  </si>
  <si>
    <t>Scott Baxter, Capital</t>
  </si>
  <si>
    <t>Jeff Wilson, Capital</t>
  </si>
  <si>
    <t>Steve Allison, Wittenberg</t>
  </si>
  <si>
    <t>Tom Abbitt, Otterbein</t>
  </si>
  <si>
    <t>Tim Mueller, Capital</t>
  </si>
  <si>
    <t>Jeff Ball, Muskingum</t>
  </si>
  <si>
    <t>Bryan Kegerreis, Heidelberg</t>
  </si>
  <si>
    <t>Dick Hempy, Otterbein</t>
  </si>
  <si>
    <t>Stan Reineke, Ohio Northern</t>
  </si>
  <si>
    <t>Glenn Haas, Heidelberg</t>
  </si>
  <si>
    <t>Chris Russell, Kenyon</t>
  </si>
  <si>
    <t>Bill Doermann, Ohio Northern</t>
  </si>
  <si>
    <t>Ron Stewart, Otterbein</t>
  </si>
  <si>
    <t>Byron Beard, Oberlin</t>
  </si>
  <si>
    <t>Joe Glassco, Capital</t>
  </si>
  <si>
    <t>Tracy Colston, Capital</t>
  </si>
  <si>
    <t>John Champer, Mount Union</t>
  </si>
  <si>
    <t>Myron Dulkoski, Muskingum</t>
  </si>
  <si>
    <t>Scott Rogers, Kenyon</t>
  </si>
  <si>
    <t>Gib Tecca, Wooster</t>
  </si>
  <si>
    <t>Chris Franga, Denison</t>
  </si>
  <si>
    <t>Mike Kinnaird, Ohio Wesleyan</t>
  </si>
  <si>
    <t>Mike Kimberley, Muskingum</t>
  </si>
  <si>
    <t>Harry Thomas, Oberlin</t>
  </si>
  <si>
    <t>Tim Appleton, Kenyon</t>
  </si>
  <si>
    <t>Jerry Prestier, Baldwin-Wallace+</t>
  </si>
  <si>
    <t>Preston Burroughs, Wooster</t>
  </si>
  <si>
    <t>Rick White, Wittenberg</t>
  </si>
  <si>
    <t>Zettie Sims, Mt. Union</t>
  </si>
  <si>
    <t>Harold Fails, Mount Union</t>
  </si>
  <si>
    <t>Dan Howell, Muskingum</t>
  </si>
  <si>
    <t>Gene Ford, Muskingum</t>
  </si>
  <si>
    <t>Dean Martin, Baldwin-Wallace</t>
  </si>
  <si>
    <t>Marty Hunt, Kenyon</t>
  </si>
  <si>
    <t>Don Manly, Otterbein+</t>
  </si>
  <si>
    <t>Mark Humrichouser, Capital</t>
  </si>
  <si>
    <t>Larry Baker, Wittenberg</t>
  </si>
  <si>
    <t>Don Manly, Otterbein</t>
  </si>
  <si>
    <t>Mike Grenert, Wooster</t>
  </si>
  <si>
    <t>John Rinka, Kenyon</t>
  </si>
  <si>
    <t>Russ Merrin, Capital</t>
  </si>
  <si>
    <t>Clyde Lepley, Mount Union</t>
  </si>
  <si>
    <t>Dave Daniel, Ohio Wesleyan</t>
  </si>
  <si>
    <t>John Rinka, Kenyon+</t>
  </si>
  <si>
    <t>Chuck McLaurin, Heidelberg</t>
  </si>
  <si>
    <t>Don Carlos, Otterbein</t>
  </si>
  <si>
    <t>Bill Druckemiller, Denison</t>
  </si>
  <si>
    <t>John Dunlop, Kenyon</t>
  </si>
  <si>
    <t>Harry Reynolds, Muskingum</t>
  </si>
  <si>
    <t>Bob Cherry, Wittenberg</t>
  </si>
  <si>
    <t>----</t>
  </si>
  <si>
    <t>Bob Logan, Wittenberg</t>
  </si>
  <si>
    <t>Bob Walters, Baldwin-Wallace</t>
  </si>
  <si>
    <t>Bill Gribble, Wooster</t>
  </si>
  <si>
    <t>Terry Marsh, Akron</t>
  </si>
  <si>
    <t>Jeff Slade, Kenyon</t>
  </si>
  <si>
    <t>-----</t>
  </si>
  <si>
    <t>Henry Fowler, Heidelberg</t>
  </si>
  <si>
    <t>Larry Washburn, Ohio Wesleyan</t>
  </si>
  <si>
    <t>Sam Schubert, Heidelberg</t>
  </si>
  <si>
    <t>Bob Roy, Hiram</t>
  </si>
  <si>
    <t>Tom Gibson, Heidelberg</t>
  </si>
  <si>
    <t>Richard Neal, Akron</t>
  </si>
  <si>
    <t>Rebounding</t>
  </si>
  <si>
    <t>Three-Point Per Game</t>
  </si>
  <si>
    <t>Assists</t>
  </si>
  <si>
    <t>RBS</t>
  </si>
  <si>
    <t>RPG</t>
  </si>
  <si>
    <t xml:space="preserve">Player, School </t>
  </si>
  <si>
    <t>FGM</t>
  </si>
  <si>
    <t>FG/G</t>
  </si>
  <si>
    <t xml:space="preserve">Asts </t>
  </si>
  <si>
    <t>APG</t>
  </si>
  <si>
    <t xml:space="preserve">Collen Gruley, Mount Union </t>
  </si>
  <si>
    <t xml:space="preserve">Luke Chicone, John Carroll </t>
  </si>
  <si>
    <t xml:space="preserve">Tyler Schreck, Capital </t>
  </si>
  <si>
    <t>Jason Ellis, Marietta</t>
  </si>
  <si>
    <t xml:space="preserve">Ethan Stanislawski, Mount Union </t>
  </si>
  <si>
    <t>Jeffery Mansfield, Wilmington</t>
  </si>
  <si>
    <t>Drew Sova, Baldwin Wallace</t>
  </si>
  <si>
    <t>Jackson Sartain, John Carroll</t>
  </si>
  <si>
    <t>Myron Prewitt, Heidelberg</t>
  </si>
  <si>
    <t>Jake Fetherolf, Baldwin Wallace</t>
  </si>
  <si>
    <t>Joshua Keyesm Muskingum</t>
  </si>
  <si>
    <t>Joey Hurless, Ohio Northern</t>
  </si>
  <si>
    <t>Dillon Young, Marietta</t>
  </si>
  <si>
    <t>Andrew Bolka, Capital</t>
  </si>
  <si>
    <t>David Linane, John Carroll</t>
  </si>
  <si>
    <t>Kevin Krakowiak, Baldwin Wallace</t>
  </si>
  <si>
    <t>Jaron Crowe, Baldwin Wallace</t>
  </si>
  <si>
    <t>Nate Davis, Heidelberg</t>
  </si>
  <si>
    <t>Nate Jacubec, Mount Union</t>
  </si>
  <si>
    <t>Corey Shonts, John Carroll</t>
  </si>
  <si>
    <t>Michael Harnett, Otterbein</t>
  </si>
  <si>
    <t>Cory Shontz, John Carroll</t>
  </si>
  <si>
    <t>Brian Pollock,Otterbein</t>
  </si>
  <si>
    <t>Promis Cabbil, Baldwin-Wallace</t>
  </si>
  <si>
    <t>Andrew Bene, Baldwin-Wallace</t>
  </si>
  <si>
    <t>Adam Rockhold, Marietta</t>
  </si>
  <si>
    <t>Adam Wells, Otterbein</t>
  </si>
  <si>
    <t>Brandon Todd, Muskingum</t>
  </si>
  <si>
    <t>Tyler Ousely, Otterbein</t>
  </si>
  <si>
    <t>Isaiah Creasap, Marietta</t>
  </si>
  <si>
    <t>Tyler Ousley, Otterbein</t>
  </si>
  <si>
    <t>Tom Harrington, Baldwin-Wallace</t>
  </si>
  <si>
    <t>Brad Gerard, Mount Union</t>
  </si>
  <si>
    <t>Aaron Fries, Ohio Northern</t>
  </si>
  <si>
    <t>Clay Sanders, Mount Union</t>
  </si>
  <si>
    <t>Richard Jackson, Mount Union</t>
  </si>
  <si>
    <t>Pat Noles, Otterbein</t>
  </si>
  <si>
    <t>Chad Dresbach, Otterbein</t>
  </si>
  <si>
    <t>Kevin Sensabaugh, Ohio Northern</t>
  </si>
  <si>
    <t>Jason Dutcher, Otterbein</t>
  </si>
  <si>
    <t>Kevin Braaten, Baldwin-Wallace</t>
  </si>
  <si>
    <t>Kevin Troyer, Muskingum</t>
  </si>
  <si>
    <t>David Pfundstein, John Carroll</t>
  </si>
  <si>
    <t>J.J. Richardson, John Carroll</t>
  </si>
  <si>
    <t>Mike Murray, Mount Union</t>
  </si>
  <si>
    <t>Willis Brown, Baldwin-Wallace</t>
  </si>
  <si>
    <t>Chad Coconis, Capital</t>
  </si>
  <si>
    <t>Kelley McClure, Otterbein</t>
  </si>
  <si>
    <t>John Lampe, Hiram</t>
  </si>
  <si>
    <t>Doug Dickerson, Baldwin-Wallace</t>
  </si>
  <si>
    <t>John Huskey, Capital</t>
  </si>
  <si>
    <t>Jim Gimeson, Muskingum</t>
  </si>
  <si>
    <t>Rick Brown, Muskingum</t>
  </si>
  <si>
    <t>Marty Kimbrough, Heidelberg</t>
  </si>
  <si>
    <t>Brad Baldridge, Wittenberg</t>
  </si>
  <si>
    <t>Tom Weller, Wittenberg</t>
  </si>
  <si>
    <t>Brett Steele, Muskingum</t>
  </si>
  <si>
    <t>Tom Lanier, Capital</t>
  </si>
  <si>
    <t>Steve Brown, Otterbein</t>
  </si>
  <si>
    <t>Frank Gioffre, Otterbein</t>
  </si>
  <si>
    <t>Bob Scelza, Baldwin-Wallace</t>
  </si>
  <si>
    <t>Ray Zawadzki, Otterbein</t>
  </si>
  <si>
    <t>Johnny Hawkins, Oberlin</t>
  </si>
  <si>
    <t>Leroy Sizemore, Heidelberg</t>
  </si>
  <si>
    <t>Brett Freshour, Heidelberg</t>
  </si>
  <si>
    <t>Stan Mories, Ohio Northern</t>
  </si>
  <si>
    <t>Marc White, Denison</t>
  </si>
  <si>
    <t>Dave Fries, Wooster</t>
  </si>
  <si>
    <t>George Thieman, Ohio Northern</t>
  </si>
  <si>
    <t>Kirk Williamson, O. Wesleyan</t>
  </si>
  <si>
    <t>Brad Longberry, Ohio Northern</t>
  </si>
  <si>
    <t>Pete Liptrap, Muskingum</t>
  </si>
  <si>
    <t>Doug Addis, Otterbein</t>
  </si>
  <si>
    <t>Merlin Friend, Oberlin</t>
  </si>
  <si>
    <t>Steve Scott, Denison</t>
  </si>
  <si>
    <t>Jeff Faloba, Marietta</t>
  </si>
  <si>
    <t>Ed Lawrence, Mount Union</t>
  </si>
  <si>
    <t>Tom Barnes, Marietta</t>
  </si>
  <si>
    <t>Mike Stumpf, Capital</t>
  </si>
  <si>
    <t>Tim Baab, Wooster</t>
  </si>
  <si>
    <t>Ted Johnson, Baldwin-Wallace</t>
  </si>
  <si>
    <t>Dick Fox, Kenyon</t>
  </si>
  <si>
    <t>Three-Point Percentage</t>
  </si>
  <si>
    <t xml:space="preserve">FGM </t>
  </si>
  <si>
    <t xml:space="preserve">Darrell Newsome, Mount Unoin </t>
  </si>
  <si>
    <t>Jake Justice, Otterbein</t>
  </si>
  <si>
    <t xml:space="preserve">Chris Painter, Mount Union </t>
  </si>
  <si>
    <t>Joey Diorio, Ohio Northern</t>
  </si>
  <si>
    <t>Cody Dillon, Mount Union</t>
  </si>
  <si>
    <t>Jacob Owens, Marietta</t>
  </si>
  <si>
    <t>Michael Hartnett, John Carroll</t>
  </si>
  <si>
    <t>Corey Shontz, John Carroll</t>
  </si>
  <si>
    <t>Nathan Edick, Marietta</t>
  </si>
  <si>
    <t>Nate Stahl,Capital</t>
  </si>
  <si>
    <t>Jared Bostelman, Ohio Northern</t>
  </si>
  <si>
    <t>Zach Broermann, Wilmington</t>
  </si>
  <si>
    <t>Jason Pecjak, John Carroll</t>
  </si>
  <si>
    <t>Ron Powers, Mount Union</t>
  </si>
  <si>
    <t>Andy Connell, Muskingum</t>
  </si>
  <si>
    <t>John Maleski-Ferguson, Muskingum</t>
  </si>
  <si>
    <t>Mike Springer, Baldwin-Wallace</t>
  </si>
  <si>
    <t>Joey Bigler, John Carroll</t>
  </si>
  <si>
    <t>Ben Russell, Ohio Northern</t>
  </si>
  <si>
    <t>Dan Priest, Ohio Northern</t>
  </si>
  <si>
    <t>Offense</t>
  </si>
  <si>
    <t>Defense</t>
  </si>
  <si>
    <t>Free-Throw Percentage</t>
  </si>
  <si>
    <t>Pts.</t>
  </si>
  <si>
    <t>Avg.</t>
  </si>
  <si>
    <t>Team</t>
  </si>
  <si>
    <t>Margin</t>
  </si>
  <si>
    <t>5.0</t>
  </si>
  <si>
    <t xml:space="preserve">Marietta </t>
  </si>
  <si>
    <t>John Carrol</t>
  </si>
  <si>
    <t>Hiram</t>
  </si>
  <si>
    <t>Baldwin-Wallace+</t>
  </si>
  <si>
    <t>Ohio Northern+</t>
  </si>
  <si>
    <t>Otterbein+</t>
  </si>
  <si>
    <t>Witt. &amp; Otterbein</t>
  </si>
  <si>
    <t>Capital  722</t>
  </si>
  <si>
    <t>Capital 401</t>
  </si>
  <si>
    <t>Capital  701</t>
  </si>
  <si>
    <t>Capital+</t>
  </si>
  <si>
    <t>Muskingum+</t>
  </si>
  <si>
    <t>Heidelberg+</t>
  </si>
  <si>
    <t>Capital 351</t>
  </si>
  <si>
    <t>Marietta486</t>
  </si>
  <si>
    <t>Capital  844</t>
  </si>
  <si>
    <t>Capital  784</t>
  </si>
  <si>
    <t>Denison+</t>
  </si>
  <si>
    <t>Marietta+</t>
  </si>
  <si>
    <t>Capital  751</t>
  </si>
  <si>
    <t>Marietta340</t>
  </si>
  <si>
    <t>Kenyon 352</t>
  </si>
  <si>
    <t>Capital 819</t>
  </si>
  <si>
    <t>Capital 839</t>
  </si>
  <si>
    <t>Kenyon</t>
  </si>
  <si>
    <t>Capital  765</t>
  </si>
  <si>
    <t>Wooster+</t>
  </si>
  <si>
    <t>Kenyon+</t>
  </si>
  <si>
    <t>Kenyon 487</t>
  </si>
  <si>
    <t>—-</t>
  </si>
  <si>
    <t>Wittenberg+</t>
  </si>
  <si>
    <t>Capital 345</t>
  </si>
  <si>
    <t>Marietta—-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</si>
</sst>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>
    <font>
      <sz val="10"/>
      <color rgb="FF00000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sz val="8"/>
      <color rgb="FF231F20"/>
      <name val="Arial"/>
      <family val="2"/>
    </font>
    <font>
      <sz val="8"/>
      <color rgb="FF231F20"/>
      <name val="Arial"/>
      <family val="2"/>
    </font>
    <font>
      <b/>
      <sz val="11"/>
      <color rgb="FF231F20"/>
      <name val="Arial"/>
      <family val="2"/>
    </font>
    <font>
      <b/>
      <u val="single"/>
      <sz val="9"/>
      <color rgb="FF231F20"/>
      <name val="Arial"/>
      <family val="2"/>
    </font>
    <font>
      <b/>
      <u val="single"/>
      <sz val="10"/>
      <color rgb="FF231F20"/>
      <name val="Arial Narrow"/>
      <family val="2"/>
    </font>
    <font>
      <b/>
      <u val="single"/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 val="single"/>
      <sz val="10"/>
      <color rgb="FF231F20"/>
      <name val="Arial"/>
      <family val="2"/>
    </font>
    <font>
      <sz val="10"/>
      <color rgb="FF231F20"/>
      <name val="Arial Narrow"/>
      <family val="2"/>
    </font>
    <font>
      <sz val="10"/>
      <color rgb="FF444444"/>
      <name val="Arial Narrow"/>
      <family val="2"/>
    </font>
    <font>
      <sz val="10"/>
      <color theme="1"/>
      <name val="Arial Narrow"/>
      <family val="2"/>
    </font>
    <font>
      <b/>
      <sz val="10"/>
      <color rgb="FF231F20"/>
      <name val="Arial"/>
      <family val="2"/>
    </font>
    <font>
      <b/>
      <u val="single"/>
      <sz val="10"/>
      <color theme="1"/>
      <name val="Arial"/>
      <family val="2"/>
      <scheme val="minor"/>
    </font>
    <font>
      <b/>
      <u val="single"/>
      <sz val="11"/>
      <color rgb="FF231F20"/>
      <name val="Arial"/>
      <family val="2"/>
    </font>
    <font>
      <sz val="8"/>
      <color theme="1"/>
      <name val="Arial"/>
      <family val="2"/>
    </font>
    <font>
      <sz val="10"/>
      <color rgb="FF231F20"/>
      <name val="Impact"/>
      <family val="2"/>
    </font>
    <font>
      <sz val="12"/>
      <color rgb="FF231F20"/>
      <name val="Impac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horizontal="center" vertical="top"/>
    </xf>
    <xf numFmtId="0" fontId="12" fillId="0" borderId="0" xfId="0" applyFont="1"/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0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1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0" xfId="0" applyFont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3" fillId="0" borderId="1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0" fillId="0" borderId="0" xfId="0"/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Regular-Season Champions-style" pivot="0" count="3">
      <tableStyleElement type="headerRow" dxfId="5"/>
      <tableStyleElement type="firstRowStripe" dxfId="4"/>
      <tableStyleElement type="secondRowStripe" dxfId="3"/>
    </tableStyle>
    <tableStyle name="Tournment Champions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003"/>
  <sheetViews>
    <sheetView workbookViewId="0" topLeftCell="A1">
      <selection activeCell="A1" sqref="A1:K1"/>
    </sheetView>
  </sheetViews>
  <sheetFormatPr defaultColWidth="12.57421875" defaultRowHeight="15.75" customHeight="1"/>
  <cols>
    <col min="1" max="1" width="4.140625" style="0" customWidth="1"/>
    <col min="2" max="2" width="21.140625" style="0" customWidth="1"/>
    <col min="3" max="3" width="2.421875" style="0" customWidth="1"/>
    <col min="4" max="4" width="3.28125" style="0" customWidth="1"/>
    <col min="5" max="5" width="4.140625" style="0" customWidth="1"/>
    <col min="6" max="6" width="4.421875" style="0" customWidth="1"/>
    <col min="7" max="7" width="3.28125" style="0" customWidth="1"/>
    <col min="8" max="8" width="3.7109375" style="0" customWidth="1"/>
    <col min="9" max="9" width="4.421875" style="0" customWidth="1"/>
    <col min="10" max="10" width="3.8515625" style="0" customWidth="1"/>
    <col min="11" max="11" width="4.140625" style="0" customWidth="1"/>
    <col min="12" max="12" width="4.421875" style="0" customWidth="1"/>
    <col min="13" max="13" width="4.57421875" style="0" customWidth="1"/>
    <col min="14" max="14" width="21.28125" style="0" customWidth="1"/>
    <col min="15" max="16" width="3.28125" style="0" customWidth="1"/>
    <col min="17" max="18" width="4.421875" style="0" customWidth="1"/>
    <col min="19" max="19" width="5.28125" style="0" customWidth="1"/>
    <col min="20" max="20" width="22.57421875" style="0" customWidth="1"/>
    <col min="21" max="21" width="3.28125" style="0" customWidth="1"/>
    <col min="22" max="22" width="4.00390625" style="0" customWidth="1"/>
    <col min="23" max="23" width="4.421875" style="0" customWidth="1"/>
  </cols>
  <sheetData>
    <row r="1" spans="1:23" ht="15.75">
      <c r="A1" s="38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6"/>
      <c r="M1" s="38" t="s">
        <v>27</v>
      </c>
      <c r="N1" s="35"/>
      <c r="O1" s="35"/>
      <c r="P1" s="35"/>
      <c r="Q1" s="36"/>
      <c r="S1" s="38" t="s">
        <v>28</v>
      </c>
      <c r="T1" s="35"/>
      <c r="U1" s="35"/>
      <c r="V1" s="35"/>
      <c r="W1" s="36"/>
    </row>
    <row r="2" spans="1:23" ht="15.75">
      <c r="A2" s="4" t="s">
        <v>20</v>
      </c>
      <c r="B2" s="5" t="s">
        <v>29</v>
      </c>
      <c r="C2" s="6" t="s">
        <v>30</v>
      </c>
      <c r="D2" s="4" t="s">
        <v>31</v>
      </c>
      <c r="E2" s="4" t="s">
        <v>32</v>
      </c>
      <c r="F2" s="5" t="s">
        <v>33</v>
      </c>
      <c r="G2" s="5" t="s">
        <v>34</v>
      </c>
      <c r="H2" s="5" t="s">
        <v>35</v>
      </c>
      <c r="I2" s="4" t="s">
        <v>5</v>
      </c>
      <c r="J2" s="5" t="s">
        <v>36</v>
      </c>
      <c r="K2" s="6" t="s">
        <v>37</v>
      </c>
      <c r="M2" s="7" t="s">
        <v>20</v>
      </c>
      <c r="N2" s="8" t="s">
        <v>29</v>
      </c>
      <c r="O2" s="9" t="s">
        <v>38</v>
      </c>
      <c r="P2" s="10"/>
      <c r="Q2" s="10"/>
      <c r="S2" s="11" t="s">
        <v>39</v>
      </c>
      <c r="T2" s="12" t="s">
        <v>29</v>
      </c>
      <c r="U2" s="1" t="s">
        <v>34</v>
      </c>
      <c r="V2" s="1" t="s">
        <v>35</v>
      </c>
      <c r="W2" s="1" t="s">
        <v>40</v>
      </c>
    </row>
    <row r="3" spans="1:23" ht="15.75">
      <c r="A3" s="13">
        <v>2023</v>
      </c>
      <c r="B3" s="14" t="s">
        <v>41</v>
      </c>
      <c r="C3" s="15">
        <v>33</v>
      </c>
      <c r="D3" s="13">
        <v>250</v>
      </c>
      <c r="E3" s="13">
        <v>477</v>
      </c>
      <c r="F3" s="16">
        <v>0.524</v>
      </c>
      <c r="G3" s="16">
        <v>109</v>
      </c>
      <c r="H3" s="16">
        <v>186</v>
      </c>
      <c r="I3" s="13">
        <v>0.586</v>
      </c>
      <c r="J3" s="16">
        <v>634</v>
      </c>
      <c r="K3" s="15">
        <v>19.2</v>
      </c>
      <c r="M3" s="13">
        <v>2023</v>
      </c>
      <c r="N3" s="16" t="s">
        <v>42</v>
      </c>
      <c r="O3" s="15">
        <v>94</v>
      </c>
      <c r="P3" s="15">
        <v>160</v>
      </c>
      <c r="Q3" s="15">
        <v>0.588</v>
      </c>
      <c r="S3" s="13">
        <v>2023</v>
      </c>
      <c r="T3" s="16" t="s">
        <v>42</v>
      </c>
      <c r="U3" s="13">
        <v>61</v>
      </c>
      <c r="V3" s="13">
        <v>94</v>
      </c>
      <c r="W3" s="15">
        <v>0.649</v>
      </c>
    </row>
    <row r="4" spans="1:23" ht="15.75">
      <c r="A4" s="13">
        <v>2022</v>
      </c>
      <c r="B4" s="14" t="s">
        <v>43</v>
      </c>
      <c r="C4" s="15">
        <v>26</v>
      </c>
      <c r="D4" s="13">
        <v>218</v>
      </c>
      <c r="E4" s="13">
        <v>443</v>
      </c>
      <c r="F4" s="16">
        <v>0.492</v>
      </c>
      <c r="G4" s="16">
        <v>92</v>
      </c>
      <c r="H4" s="16">
        <v>118</v>
      </c>
      <c r="I4" s="13">
        <v>0.78</v>
      </c>
      <c r="J4" s="16">
        <v>560</v>
      </c>
      <c r="K4" s="15">
        <v>21.5</v>
      </c>
      <c r="M4" s="13">
        <v>2022</v>
      </c>
      <c r="N4" s="16" t="s">
        <v>44</v>
      </c>
      <c r="O4" s="15">
        <v>90</v>
      </c>
      <c r="P4" s="15">
        <v>136</v>
      </c>
      <c r="Q4" s="15">
        <v>0.662</v>
      </c>
      <c r="S4" s="13">
        <v>2022</v>
      </c>
      <c r="T4" s="16" t="s">
        <v>45</v>
      </c>
      <c r="U4" s="13">
        <v>73</v>
      </c>
      <c r="V4" s="13">
        <v>79</v>
      </c>
      <c r="W4" s="15">
        <v>0.924</v>
      </c>
    </row>
    <row r="5" spans="1:23" ht="15.75" customHeight="1">
      <c r="A5" s="13">
        <v>2021</v>
      </c>
      <c r="B5" s="16" t="s">
        <v>46</v>
      </c>
      <c r="C5" s="15">
        <v>9</v>
      </c>
      <c r="D5" s="13">
        <v>63</v>
      </c>
      <c r="E5" s="13">
        <v>133</v>
      </c>
      <c r="F5" s="16">
        <v>0.474</v>
      </c>
      <c r="G5" s="16">
        <v>51</v>
      </c>
      <c r="H5" s="16">
        <v>62</v>
      </c>
      <c r="I5" s="13">
        <v>0.823</v>
      </c>
      <c r="J5" s="16">
        <v>188</v>
      </c>
      <c r="K5" s="15">
        <v>20.9</v>
      </c>
      <c r="M5" s="13">
        <v>2021</v>
      </c>
      <c r="N5" s="16" t="s">
        <v>47</v>
      </c>
      <c r="O5" s="15">
        <v>43</v>
      </c>
      <c r="P5" s="15">
        <v>69</v>
      </c>
      <c r="Q5" s="15">
        <v>0.458</v>
      </c>
      <c r="S5" s="13">
        <v>2021</v>
      </c>
      <c r="T5" s="16" t="s">
        <v>48</v>
      </c>
      <c r="U5" s="13">
        <v>28</v>
      </c>
      <c r="V5" s="13">
        <v>32</v>
      </c>
      <c r="W5" s="15">
        <v>0.875</v>
      </c>
    </row>
    <row r="6" spans="1:23" ht="15.75" customHeight="1">
      <c r="A6" s="13">
        <v>2020</v>
      </c>
      <c r="B6" s="16" t="s">
        <v>2</v>
      </c>
      <c r="C6" s="15">
        <v>25</v>
      </c>
      <c r="D6" s="13">
        <v>246</v>
      </c>
      <c r="E6" s="13">
        <v>528</v>
      </c>
      <c r="F6" s="16">
        <v>0.466</v>
      </c>
      <c r="G6" s="16">
        <v>195</v>
      </c>
      <c r="H6" s="16">
        <v>235</v>
      </c>
      <c r="I6" s="13">
        <v>0.83</v>
      </c>
      <c r="J6" s="16">
        <v>764</v>
      </c>
      <c r="K6" s="15">
        <v>30.6</v>
      </c>
      <c r="M6" s="13">
        <v>2020</v>
      </c>
      <c r="N6" s="16" t="s">
        <v>2</v>
      </c>
      <c r="O6" s="15">
        <v>246</v>
      </c>
      <c r="P6" s="15">
        <v>528</v>
      </c>
      <c r="Q6" s="15">
        <v>0.466</v>
      </c>
      <c r="S6" s="13">
        <v>2020</v>
      </c>
      <c r="T6" s="16" t="s">
        <v>49</v>
      </c>
      <c r="U6" s="13">
        <v>195</v>
      </c>
      <c r="V6" s="13">
        <v>235</v>
      </c>
      <c r="W6" s="15">
        <v>0.83</v>
      </c>
    </row>
    <row r="7" spans="1:23" ht="15.75" customHeight="1">
      <c r="A7" s="13">
        <v>2019</v>
      </c>
      <c r="B7" s="16" t="s">
        <v>1</v>
      </c>
      <c r="C7" s="15">
        <v>25</v>
      </c>
      <c r="D7" s="13">
        <v>201</v>
      </c>
      <c r="E7" s="13">
        <v>397</v>
      </c>
      <c r="F7" s="16">
        <v>0.506</v>
      </c>
      <c r="G7" s="16">
        <v>106</v>
      </c>
      <c r="H7" s="16">
        <v>148</v>
      </c>
      <c r="I7" s="13">
        <v>0.716</v>
      </c>
      <c r="J7" s="16">
        <v>524</v>
      </c>
      <c r="K7" s="16">
        <v>21</v>
      </c>
      <c r="M7" s="13">
        <v>2019</v>
      </c>
      <c r="N7" s="16" t="s">
        <v>50</v>
      </c>
      <c r="O7" s="15">
        <v>101</v>
      </c>
      <c r="P7" s="15">
        <v>170</v>
      </c>
      <c r="Q7" s="15">
        <v>0.594</v>
      </c>
      <c r="S7" s="13">
        <v>2019</v>
      </c>
      <c r="T7" s="16" t="s">
        <v>51</v>
      </c>
      <c r="U7" s="13">
        <v>64</v>
      </c>
      <c r="V7" s="13">
        <v>72</v>
      </c>
      <c r="W7" s="15">
        <v>0.889</v>
      </c>
    </row>
    <row r="8" spans="1:23" ht="15.75" customHeight="1">
      <c r="A8" s="13">
        <v>2018</v>
      </c>
      <c r="B8" s="16" t="s">
        <v>2</v>
      </c>
      <c r="C8" s="15">
        <v>25</v>
      </c>
      <c r="D8" s="13">
        <v>271</v>
      </c>
      <c r="E8" s="13">
        <v>536</v>
      </c>
      <c r="F8" s="16">
        <v>0.506</v>
      </c>
      <c r="G8" s="16">
        <v>140</v>
      </c>
      <c r="H8" s="16">
        <v>192</v>
      </c>
      <c r="I8" s="13">
        <v>0.729</v>
      </c>
      <c r="J8" s="16">
        <v>758</v>
      </c>
      <c r="K8" s="15">
        <v>30.3</v>
      </c>
      <c r="M8" s="13">
        <v>2018</v>
      </c>
      <c r="N8" s="16" t="s">
        <v>52</v>
      </c>
      <c r="O8" s="15">
        <v>88</v>
      </c>
      <c r="P8" s="15">
        <v>144</v>
      </c>
      <c r="Q8" s="15">
        <v>0.607</v>
      </c>
      <c r="S8" s="13">
        <v>2018</v>
      </c>
      <c r="T8" s="16" t="s">
        <v>0</v>
      </c>
      <c r="U8" s="13">
        <v>142</v>
      </c>
      <c r="V8" s="13">
        <v>160</v>
      </c>
      <c r="W8" s="15">
        <v>0.888</v>
      </c>
    </row>
    <row r="9" spans="1:23" ht="15.75" customHeight="1">
      <c r="A9" s="13">
        <v>2017</v>
      </c>
      <c r="B9" s="16" t="s">
        <v>53</v>
      </c>
      <c r="C9" s="15">
        <v>27</v>
      </c>
      <c r="D9" s="13">
        <v>170</v>
      </c>
      <c r="E9" s="13">
        <v>350</v>
      </c>
      <c r="F9" s="16">
        <v>0.486</v>
      </c>
      <c r="G9" s="16">
        <v>97</v>
      </c>
      <c r="H9" s="16">
        <v>115</v>
      </c>
      <c r="I9" s="13">
        <v>0.843</v>
      </c>
      <c r="J9" s="16">
        <v>501</v>
      </c>
      <c r="K9" s="15">
        <v>18.2</v>
      </c>
      <c r="M9" s="13">
        <v>2017</v>
      </c>
      <c r="N9" s="16" t="s">
        <v>54</v>
      </c>
      <c r="O9" s="15">
        <v>118</v>
      </c>
      <c r="P9" s="15">
        <v>183</v>
      </c>
      <c r="Q9" s="15">
        <v>0.645</v>
      </c>
      <c r="S9" s="13">
        <v>2017</v>
      </c>
      <c r="T9" s="16" t="s">
        <v>55</v>
      </c>
      <c r="U9" s="13">
        <v>60</v>
      </c>
      <c r="V9" s="13">
        <v>67</v>
      </c>
      <c r="W9" s="15">
        <v>0.896</v>
      </c>
    </row>
    <row r="10" spans="1:23" ht="15.75" customHeight="1">
      <c r="A10" s="13">
        <v>2016</v>
      </c>
      <c r="B10" s="16" t="s">
        <v>3</v>
      </c>
      <c r="C10" s="15">
        <v>27</v>
      </c>
      <c r="D10" s="13">
        <v>184</v>
      </c>
      <c r="E10" s="13">
        <v>426</v>
      </c>
      <c r="F10" s="16">
        <v>0.432</v>
      </c>
      <c r="G10" s="16">
        <v>145</v>
      </c>
      <c r="H10" s="16">
        <v>171</v>
      </c>
      <c r="I10" s="13">
        <v>0.458</v>
      </c>
      <c r="J10" s="16">
        <v>580</v>
      </c>
      <c r="K10" s="15">
        <v>21.5</v>
      </c>
      <c r="M10" s="13">
        <v>2016</v>
      </c>
      <c r="N10" s="16" t="s">
        <v>56</v>
      </c>
      <c r="O10" s="15">
        <v>143</v>
      </c>
      <c r="P10" s="15">
        <v>218</v>
      </c>
      <c r="Q10" s="15">
        <v>0.656</v>
      </c>
      <c r="S10" s="13">
        <v>2016</v>
      </c>
      <c r="T10" s="16" t="s">
        <v>3</v>
      </c>
      <c r="U10" s="13">
        <v>145</v>
      </c>
      <c r="V10" s="13">
        <v>171</v>
      </c>
      <c r="W10" s="15">
        <v>0.848</v>
      </c>
    </row>
    <row r="11" spans="1:23" ht="15.75" customHeight="1">
      <c r="A11" s="13">
        <v>2015</v>
      </c>
      <c r="B11" s="16" t="s">
        <v>57</v>
      </c>
      <c r="C11" s="15">
        <v>27</v>
      </c>
      <c r="D11" s="13">
        <v>161</v>
      </c>
      <c r="E11" s="13">
        <v>358</v>
      </c>
      <c r="F11" s="16">
        <v>0.45</v>
      </c>
      <c r="G11" s="16">
        <v>90</v>
      </c>
      <c r="H11" s="16">
        <v>113</v>
      </c>
      <c r="I11" s="13">
        <v>0.404</v>
      </c>
      <c r="J11" s="16">
        <v>500</v>
      </c>
      <c r="K11" s="15">
        <v>18.5</v>
      </c>
      <c r="M11" s="13">
        <v>2015</v>
      </c>
      <c r="N11" s="16" t="s">
        <v>58</v>
      </c>
      <c r="O11" s="15">
        <v>92</v>
      </c>
      <c r="P11" s="15">
        <v>151</v>
      </c>
      <c r="Q11" s="15">
        <v>0.609</v>
      </c>
      <c r="S11" s="13">
        <v>2015</v>
      </c>
      <c r="T11" s="16" t="s">
        <v>59</v>
      </c>
      <c r="U11" s="13">
        <v>65</v>
      </c>
      <c r="V11" s="13">
        <v>70</v>
      </c>
      <c r="W11" s="15">
        <v>0.901</v>
      </c>
    </row>
    <row r="12" spans="1:23" ht="15.75" customHeight="1">
      <c r="A12" s="13">
        <v>2014</v>
      </c>
      <c r="B12" s="16" t="s">
        <v>60</v>
      </c>
      <c r="C12" s="15">
        <v>28</v>
      </c>
      <c r="D12" s="13">
        <v>170</v>
      </c>
      <c r="E12" s="13">
        <v>331</v>
      </c>
      <c r="F12" s="16">
        <v>0.514</v>
      </c>
      <c r="G12" s="16">
        <v>36</v>
      </c>
      <c r="H12" s="16">
        <v>102</v>
      </c>
      <c r="I12" s="13">
        <v>0.353</v>
      </c>
      <c r="J12" s="16">
        <v>521</v>
      </c>
      <c r="K12" s="15">
        <v>18.6</v>
      </c>
      <c r="M12" s="13">
        <v>2014</v>
      </c>
      <c r="N12" s="16" t="s">
        <v>61</v>
      </c>
      <c r="O12" s="15">
        <v>100</v>
      </c>
      <c r="P12" s="15">
        <v>149</v>
      </c>
      <c r="Q12" s="15">
        <v>0.671</v>
      </c>
      <c r="S12" s="13">
        <v>2014</v>
      </c>
      <c r="T12" s="16" t="s">
        <v>62</v>
      </c>
      <c r="U12" s="13">
        <v>78</v>
      </c>
      <c r="V12" s="13">
        <v>84</v>
      </c>
      <c r="W12" s="15">
        <v>0.929</v>
      </c>
    </row>
    <row r="13" spans="1:23" ht="15.75" customHeight="1">
      <c r="A13" s="13">
        <v>2013</v>
      </c>
      <c r="B13" s="16" t="s">
        <v>63</v>
      </c>
      <c r="C13" s="15">
        <v>25</v>
      </c>
      <c r="D13" s="13">
        <v>129</v>
      </c>
      <c r="E13" s="17"/>
      <c r="F13" s="17"/>
      <c r="G13" s="16">
        <v>119</v>
      </c>
      <c r="H13" s="17"/>
      <c r="I13" s="17"/>
      <c r="J13" s="16">
        <v>429</v>
      </c>
      <c r="K13" s="15">
        <v>17.2</v>
      </c>
      <c r="M13" s="13">
        <v>2013</v>
      </c>
      <c r="N13" s="16" t="s">
        <v>64</v>
      </c>
      <c r="O13" s="15">
        <v>79</v>
      </c>
      <c r="P13" s="15">
        <v>116</v>
      </c>
      <c r="Q13" s="15">
        <v>0.681</v>
      </c>
      <c r="S13" s="13">
        <v>2013</v>
      </c>
      <c r="T13" s="16" t="s">
        <v>65</v>
      </c>
      <c r="U13" s="13">
        <v>119</v>
      </c>
      <c r="V13" s="13">
        <v>136</v>
      </c>
      <c r="W13" s="15">
        <v>0.875</v>
      </c>
    </row>
    <row r="14" spans="1:23" ht="15.75" customHeight="1">
      <c r="A14" s="13">
        <v>2012</v>
      </c>
      <c r="B14" s="16" t="s">
        <v>66</v>
      </c>
      <c r="C14" s="15">
        <v>26</v>
      </c>
      <c r="D14" s="13">
        <v>216</v>
      </c>
      <c r="E14" s="17"/>
      <c r="F14" s="17"/>
      <c r="G14" s="16">
        <v>96</v>
      </c>
      <c r="H14" s="17"/>
      <c r="I14" s="17"/>
      <c r="J14" s="16">
        <v>466</v>
      </c>
      <c r="K14" s="15">
        <v>17.9</v>
      </c>
      <c r="M14" s="13">
        <v>2012</v>
      </c>
      <c r="N14" s="16" t="s">
        <v>60</v>
      </c>
      <c r="O14" s="15">
        <v>149</v>
      </c>
      <c r="P14" s="15">
        <v>246</v>
      </c>
      <c r="Q14" s="15">
        <v>0.606</v>
      </c>
      <c r="S14" s="13">
        <v>2012</v>
      </c>
      <c r="T14" s="16" t="s">
        <v>67</v>
      </c>
      <c r="U14" s="13">
        <v>58</v>
      </c>
      <c r="V14" s="13">
        <v>70</v>
      </c>
      <c r="W14" s="15">
        <v>0.829</v>
      </c>
    </row>
    <row r="15" spans="1:23" ht="15.75" customHeight="1">
      <c r="A15" s="13">
        <v>2011</v>
      </c>
      <c r="B15" s="16" t="s">
        <v>68</v>
      </c>
      <c r="C15" s="15">
        <v>26</v>
      </c>
      <c r="D15" s="13">
        <v>169</v>
      </c>
      <c r="E15" s="13">
        <v>311</v>
      </c>
      <c r="F15" s="16">
        <v>0.543</v>
      </c>
      <c r="G15" s="16">
        <v>143</v>
      </c>
      <c r="H15" s="16">
        <v>197</v>
      </c>
      <c r="I15" s="13">
        <v>0.726</v>
      </c>
      <c r="J15" s="16">
        <v>484</v>
      </c>
      <c r="K15" s="15">
        <v>18.6</v>
      </c>
      <c r="M15" s="13">
        <v>2011</v>
      </c>
      <c r="N15" s="16" t="s">
        <v>69</v>
      </c>
      <c r="O15" s="15">
        <v>147</v>
      </c>
      <c r="P15" s="15">
        <v>230</v>
      </c>
      <c r="Q15" s="15">
        <v>0.639</v>
      </c>
      <c r="S15" s="13">
        <v>2011</v>
      </c>
      <c r="T15" s="16" t="s">
        <v>70</v>
      </c>
      <c r="U15" s="13">
        <v>52</v>
      </c>
      <c r="V15" s="13">
        <v>55</v>
      </c>
      <c r="W15" s="15">
        <v>0.945</v>
      </c>
    </row>
    <row r="16" spans="1:23" ht="15.75" customHeight="1">
      <c r="A16" s="13">
        <v>2010</v>
      </c>
      <c r="B16" s="16" t="s">
        <v>71</v>
      </c>
      <c r="C16" s="15">
        <v>26</v>
      </c>
      <c r="D16" s="13">
        <v>201</v>
      </c>
      <c r="E16" s="13">
        <v>339</v>
      </c>
      <c r="F16" s="16">
        <v>0.593</v>
      </c>
      <c r="G16" s="16">
        <v>81</v>
      </c>
      <c r="H16" s="16">
        <v>135</v>
      </c>
      <c r="I16" s="13">
        <v>0.6</v>
      </c>
      <c r="J16" s="16">
        <v>483</v>
      </c>
      <c r="K16" s="15">
        <v>18.6</v>
      </c>
      <c r="M16" s="13">
        <v>2010</v>
      </c>
      <c r="N16" s="16" t="s">
        <v>72</v>
      </c>
      <c r="O16" s="15">
        <v>149</v>
      </c>
      <c r="P16" s="15">
        <v>229</v>
      </c>
      <c r="Q16" s="15">
        <v>0.651</v>
      </c>
      <c r="S16" s="13">
        <v>2010</v>
      </c>
      <c r="T16" s="16" t="s">
        <v>73</v>
      </c>
      <c r="U16" s="13">
        <v>61</v>
      </c>
      <c r="V16" s="13">
        <v>71</v>
      </c>
      <c r="W16" s="15">
        <v>0.859</v>
      </c>
    </row>
    <row r="17" spans="1:23" ht="15.75" customHeight="1">
      <c r="A17" s="13">
        <v>2009</v>
      </c>
      <c r="B17" s="16" t="s">
        <v>74</v>
      </c>
      <c r="C17" s="15">
        <v>23</v>
      </c>
      <c r="D17" s="13">
        <v>158</v>
      </c>
      <c r="E17" s="13">
        <v>370</v>
      </c>
      <c r="F17" s="16">
        <v>0.427</v>
      </c>
      <c r="G17" s="16">
        <v>74</v>
      </c>
      <c r="H17" s="16">
        <v>102</v>
      </c>
      <c r="I17" s="13">
        <v>0.725</v>
      </c>
      <c r="J17" s="16">
        <v>463</v>
      </c>
      <c r="K17" s="15">
        <v>20.1</v>
      </c>
      <c r="M17" s="13">
        <v>2009</v>
      </c>
      <c r="N17" s="16" t="s">
        <v>75</v>
      </c>
      <c r="O17" s="15">
        <v>97</v>
      </c>
      <c r="P17" s="15">
        <v>156</v>
      </c>
      <c r="Q17" s="15">
        <v>0.622</v>
      </c>
      <c r="S17" s="13">
        <v>2009</v>
      </c>
      <c r="T17" s="16" t="s">
        <v>76</v>
      </c>
      <c r="U17" s="13">
        <v>61</v>
      </c>
      <c r="V17" s="13">
        <v>72</v>
      </c>
      <c r="W17" s="15">
        <v>0.847</v>
      </c>
    </row>
    <row r="18" spans="1:23" ht="13">
      <c r="A18" s="13">
        <v>2008</v>
      </c>
      <c r="B18" s="16" t="s">
        <v>77</v>
      </c>
      <c r="C18" s="15">
        <v>24</v>
      </c>
      <c r="D18" s="13">
        <v>162</v>
      </c>
      <c r="E18" s="13">
        <v>338</v>
      </c>
      <c r="F18" s="16">
        <v>0.479</v>
      </c>
      <c r="G18" s="16">
        <v>86</v>
      </c>
      <c r="H18" s="16">
        <v>100</v>
      </c>
      <c r="I18" s="13">
        <v>0.86</v>
      </c>
      <c r="J18" s="16">
        <v>461</v>
      </c>
      <c r="K18" s="15">
        <v>19.2</v>
      </c>
      <c r="M18" s="13">
        <v>2008</v>
      </c>
      <c r="N18" s="16" t="s">
        <v>71</v>
      </c>
      <c r="O18" s="15">
        <v>136</v>
      </c>
      <c r="P18" s="15">
        <v>209</v>
      </c>
      <c r="Q18" s="15">
        <v>0.651</v>
      </c>
      <c r="S18" s="13">
        <v>2008</v>
      </c>
      <c r="T18" s="16" t="s">
        <v>78</v>
      </c>
      <c r="U18" s="13">
        <v>67</v>
      </c>
      <c r="V18" s="13">
        <v>76</v>
      </c>
      <c r="W18" s="15">
        <v>0.882</v>
      </c>
    </row>
    <row r="19" spans="1:23" ht="13">
      <c r="A19" s="13">
        <v>2007</v>
      </c>
      <c r="B19" s="16" t="s">
        <v>79</v>
      </c>
      <c r="C19" s="15">
        <v>27</v>
      </c>
      <c r="D19" s="13">
        <v>209</v>
      </c>
      <c r="E19" s="13">
        <v>323</v>
      </c>
      <c r="F19" s="16">
        <v>0.647</v>
      </c>
      <c r="G19" s="16">
        <v>188</v>
      </c>
      <c r="H19" s="16">
        <v>256</v>
      </c>
      <c r="I19" s="13">
        <v>0.734</v>
      </c>
      <c r="J19" s="16">
        <v>606</v>
      </c>
      <c r="K19" s="15">
        <v>22.4</v>
      </c>
      <c r="M19" s="13">
        <v>2007</v>
      </c>
      <c r="N19" s="16" t="s">
        <v>80</v>
      </c>
      <c r="O19" s="15">
        <v>103</v>
      </c>
      <c r="P19" s="15">
        <v>157</v>
      </c>
      <c r="Q19" s="15">
        <v>0.656</v>
      </c>
      <c r="S19" s="13">
        <v>2007</v>
      </c>
      <c r="T19" s="16" t="s">
        <v>81</v>
      </c>
      <c r="U19" s="13">
        <v>86</v>
      </c>
      <c r="V19" s="13">
        <v>95</v>
      </c>
      <c r="W19" s="15">
        <v>0.905</v>
      </c>
    </row>
    <row r="20" spans="1:23" ht="13">
      <c r="A20" s="13">
        <v>2006</v>
      </c>
      <c r="B20" s="16" t="s">
        <v>79</v>
      </c>
      <c r="C20" s="15">
        <v>30</v>
      </c>
      <c r="D20" s="13">
        <v>250</v>
      </c>
      <c r="E20" s="13">
        <v>388</v>
      </c>
      <c r="F20" s="16">
        <v>0.644</v>
      </c>
      <c r="G20" s="16">
        <v>203</v>
      </c>
      <c r="H20" s="16">
        <v>276</v>
      </c>
      <c r="I20" s="13">
        <v>0.735</v>
      </c>
      <c r="J20" s="16">
        <v>703</v>
      </c>
      <c r="K20" s="15">
        <v>23.4</v>
      </c>
      <c r="M20" s="13">
        <v>2006</v>
      </c>
      <c r="N20" s="16" t="s">
        <v>79</v>
      </c>
      <c r="O20" s="15">
        <v>250</v>
      </c>
      <c r="P20" s="15">
        <v>388</v>
      </c>
      <c r="Q20" s="15">
        <v>0.644</v>
      </c>
      <c r="S20" s="13">
        <v>2006</v>
      </c>
      <c r="T20" s="16" t="s">
        <v>82</v>
      </c>
      <c r="U20" s="13">
        <v>51</v>
      </c>
      <c r="V20" s="13">
        <v>57</v>
      </c>
      <c r="W20" s="15">
        <v>0.895</v>
      </c>
    </row>
    <row r="21" spans="1:23" ht="13">
      <c r="A21" s="13">
        <v>2005</v>
      </c>
      <c r="B21" s="16" t="s">
        <v>83</v>
      </c>
      <c r="C21" s="15">
        <v>29</v>
      </c>
      <c r="D21" s="13">
        <v>218</v>
      </c>
      <c r="E21" s="13">
        <v>369</v>
      </c>
      <c r="F21" s="16">
        <v>0.607</v>
      </c>
      <c r="G21" s="16">
        <v>144</v>
      </c>
      <c r="H21" s="16">
        <v>214</v>
      </c>
      <c r="I21" s="13">
        <v>0.673</v>
      </c>
      <c r="J21" s="16">
        <v>580</v>
      </c>
      <c r="K21" s="15">
        <v>20</v>
      </c>
      <c r="M21" s="13">
        <v>2005</v>
      </c>
      <c r="N21" s="16" t="s">
        <v>79</v>
      </c>
      <c r="O21" s="15">
        <v>202</v>
      </c>
      <c r="P21" s="15">
        <v>333</v>
      </c>
      <c r="Q21" s="15">
        <v>0.607</v>
      </c>
      <c r="S21" s="13">
        <v>2005</v>
      </c>
      <c r="T21" s="16" t="s">
        <v>84</v>
      </c>
      <c r="U21" s="13">
        <v>102</v>
      </c>
      <c r="V21" s="13">
        <v>115</v>
      </c>
      <c r="W21" s="15">
        <v>0.887</v>
      </c>
    </row>
    <row r="22" spans="1:23" ht="13">
      <c r="A22" s="13">
        <v>2004</v>
      </c>
      <c r="B22" s="16" t="s">
        <v>85</v>
      </c>
      <c r="C22" s="15">
        <v>27</v>
      </c>
      <c r="D22" s="13">
        <v>195</v>
      </c>
      <c r="E22" s="13">
        <v>476</v>
      </c>
      <c r="F22" s="16">
        <v>0.41</v>
      </c>
      <c r="G22" s="16">
        <v>120</v>
      </c>
      <c r="H22" s="16">
        <v>138</v>
      </c>
      <c r="I22" s="13">
        <v>0.87</v>
      </c>
      <c r="J22" s="16">
        <v>567</v>
      </c>
      <c r="K22" s="15">
        <v>21</v>
      </c>
      <c r="M22" s="13">
        <v>2004</v>
      </c>
      <c r="N22" s="16" t="s">
        <v>86</v>
      </c>
      <c r="O22" s="15">
        <v>108</v>
      </c>
      <c r="P22" s="15">
        <v>179</v>
      </c>
      <c r="Q22" s="15">
        <v>0.603</v>
      </c>
      <c r="S22" s="13">
        <v>2004</v>
      </c>
      <c r="T22" s="16" t="s">
        <v>87</v>
      </c>
      <c r="U22" s="13">
        <v>44</v>
      </c>
      <c r="V22" s="13">
        <v>47</v>
      </c>
      <c r="W22" s="15">
        <v>0.936</v>
      </c>
    </row>
    <row r="23" spans="1:23" ht="13">
      <c r="A23" s="13">
        <v>2003</v>
      </c>
      <c r="B23" s="16" t="s">
        <v>88</v>
      </c>
      <c r="C23" s="15">
        <v>26</v>
      </c>
      <c r="D23" s="13">
        <v>196</v>
      </c>
      <c r="E23" s="13">
        <v>370</v>
      </c>
      <c r="F23" s="16">
        <v>0.53</v>
      </c>
      <c r="G23" s="16">
        <v>160</v>
      </c>
      <c r="H23" s="16">
        <v>208</v>
      </c>
      <c r="I23" s="13">
        <v>0.769</v>
      </c>
      <c r="J23" s="16">
        <v>572</v>
      </c>
      <c r="K23" s="15">
        <v>22</v>
      </c>
      <c r="M23" s="13">
        <v>2003</v>
      </c>
      <c r="N23" s="16" t="s">
        <v>89</v>
      </c>
      <c r="O23" s="15">
        <v>98</v>
      </c>
      <c r="P23" s="15">
        <v>149</v>
      </c>
      <c r="Q23" s="15">
        <v>0.658</v>
      </c>
      <c r="S23" s="13">
        <v>2003</v>
      </c>
      <c r="T23" s="16" t="s">
        <v>90</v>
      </c>
      <c r="U23" s="13">
        <v>88</v>
      </c>
      <c r="V23" s="13">
        <v>100</v>
      </c>
      <c r="W23" s="15">
        <v>0.88</v>
      </c>
    </row>
    <row r="24" spans="1:23" ht="13">
      <c r="A24" s="13">
        <v>2002</v>
      </c>
      <c r="B24" s="16" t="s">
        <v>91</v>
      </c>
      <c r="C24" s="15">
        <v>32</v>
      </c>
      <c r="D24" s="13">
        <v>281</v>
      </c>
      <c r="E24" s="13">
        <v>421</v>
      </c>
      <c r="F24" s="16">
        <v>0.667</v>
      </c>
      <c r="G24" s="16">
        <v>190</v>
      </c>
      <c r="H24" s="16">
        <v>262</v>
      </c>
      <c r="I24" s="13">
        <v>0.725</v>
      </c>
      <c r="J24" s="16">
        <v>752</v>
      </c>
      <c r="K24" s="15">
        <v>23.5</v>
      </c>
      <c r="M24" s="13">
        <v>2002</v>
      </c>
      <c r="N24" s="16" t="s">
        <v>91</v>
      </c>
      <c r="O24" s="15">
        <v>281</v>
      </c>
      <c r="P24" s="15">
        <v>421</v>
      </c>
      <c r="Q24" s="15">
        <v>0.667</v>
      </c>
      <c r="S24" s="13">
        <v>2002</v>
      </c>
      <c r="T24" s="16" t="s">
        <v>92</v>
      </c>
      <c r="U24" s="13">
        <v>74</v>
      </c>
      <c r="V24" s="13">
        <v>80</v>
      </c>
      <c r="W24" s="15">
        <v>0.925</v>
      </c>
    </row>
    <row r="25" spans="1:23" ht="13">
      <c r="A25" s="13">
        <v>2001</v>
      </c>
      <c r="B25" s="16" t="s">
        <v>93</v>
      </c>
      <c r="C25" s="15">
        <v>26</v>
      </c>
      <c r="D25" s="13">
        <v>176</v>
      </c>
      <c r="E25" s="13">
        <v>393</v>
      </c>
      <c r="F25" s="16">
        <v>0.448</v>
      </c>
      <c r="G25" s="16">
        <v>96</v>
      </c>
      <c r="H25" s="16">
        <v>130</v>
      </c>
      <c r="I25" s="13">
        <v>0.738</v>
      </c>
      <c r="J25" s="16">
        <v>520</v>
      </c>
      <c r="K25" s="15">
        <v>20</v>
      </c>
      <c r="M25" s="13">
        <v>2001</v>
      </c>
      <c r="N25" s="16" t="s">
        <v>91</v>
      </c>
      <c r="O25" s="15">
        <v>192</v>
      </c>
      <c r="P25" s="15">
        <v>301</v>
      </c>
      <c r="Q25" s="15">
        <v>0.638</v>
      </c>
      <c r="S25" s="13">
        <v>2001</v>
      </c>
      <c r="T25" s="16" t="s">
        <v>90</v>
      </c>
      <c r="U25" s="13">
        <v>58</v>
      </c>
      <c r="V25" s="13">
        <v>62</v>
      </c>
      <c r="W25" s="15">
        <v>0.935</v>
      </c>
    </row>
    <row r="26" spans="1:23" ht="13">
      <c r="A26" s="13">
        <v>2000</v>
      </c>
      <c r="B26" s="16" t="s">
        <v>94</v>
      </c>
      <c r="C26" s="15">
        <v>25</v>
      </c>
      <c r="D26" s="13">
        <v>201</v>
      </c>
      <c r="E26" s="13">
        <v>401</v>
      </c>
      <c r="F26" s="16">
        <v>0.501</v>
      </c>
      <c r="G26" s="16">
        <v>120</v>
      </c>
      <c r="H26" s="16">
        <v>171</v>
      </c>
      <c r="I26" s="13">
        <v>0.702</v>
      </c>
      <c r="J26" s="16">
        <v>546</v>
      </c>
      <c r="K26" s="15">
        <v>21.8</v>
      </c>
      <c r="M26" s="13">
        <v>2000</v>
      </c>
      <c r="N26" s="16" t="s">
        <v>91</v>
      </c>
      <c r="O26" s="15">
        <v>162</v>
      </c>
      <c r="P26" s="15">
        <v>264</v>
      </c>
      <c r="Q26" s="15">
        <v>0.614</v>
      </c>
      <c r="S26" s="13">
        <v>2000</v>
      </c>
      <c r="T26" s="16" t="s">
        <v>95</v>
      </c>
      <c r="U26" s="13">
        <v>104</v>
      </c>
      <c r="V26" s="13">
        <v>115</v>
      </c>
      <c r="W26" s="15">
        <v>0.904</v>
      </c>
    </row>
    <row r="27" spans="1:23" ht="13">
      <c r="A27" s="13">
        <v>1999</v>
      </c>
      <c r="B27" s="16" t="s">
        <v>96</v>
      </c>
      <c r="C27" s="15">
        <v>29</v>
      </c>
      <c r="D27" s="13">
        <v>218</v>
      </c>
      <c r="E27" s="13">
        <v>480</v>
      </c>
      <c r="F27" s="16">
        <v>0.454</v>
      </c>
      <c r="G27" s="16">
        <v>141</v>
      </c>
      <c r="H27" s="16">
        <v>170</v>
      </c>
      <c r="I27" s="13">
        <v>0.829</v>
      </c>
      <c r="J27" s="16">
        <v>677</v>
      </c>
      <c r="K27" s="15">
        <v>23.3</v>
      </c>
      <c r="M27" s="13">
        <v>1999</v>
      </c>
      <c r="N27" s="16" t="s">
        <v>91</v>
      </c>
      <c r="O27" s="15">
        <v>123</v>
      </c>
      <c r="P27" s="15">
        <v>202</v>
      </c>
      <c r="Q27" s="15">
        <v>0.609</v>
      </c>
      <c r="S27" s="13">
        <v>1999</v>
      </c>
      <c r="T27" s="16" t="s">
        <v>97</v>
      </c>
      <c r="U27" s="13">
        <v>53</v>
      </c>
      <c r="V27" s="13">
        <v>60</v>
      </c>
      <c r="W27" s="15">
        <v>0.883</v>
      </c>
    </row>
    <row r="28" spans="1:23" ht="13">
      <c r="A28" s="13">
        <v>1998</v>
      </c>
      <c r="B28" s="16" t="s">
        <v>98</v>
      </c>
      <c r="C28" s="15">
        <v>25</v>
      </c>
      <c r="D28" s="13">
        <v>190</v>
      </c>
      <c r="E28" s="13">
        <v>421</v>
      </c>
      <c r="F28" s="16">
        <v>0.451</v>
      </c>
      <c r="G28" s="16">
        <v>122</v>
      </c>
      <c r="H28" s="16">
        <v>156</v>
      </c>
      <c r="I28" s="13">
        <v>0.782</v>
      </c>
      <c r="J28" s="16">
        <v>584</v>
      </c>
      <c r="K28" s="15">
        <v>23.4</v>
      </c>
      <c r="M28" s="13">
        <v>1998</v>
      </c>
      <c r="N28" s="16" t="s">
        <v>99</v>
      </c>
      <c r="O28" s="15">
        <v>180</v>
      </c>
      <c r="P28" s="15">
        <v>285</v>
      </c>
      <c r="Q28" s="15">
        <v>0.632</v>
      </c>
      <c r="S28" s="13">
        <v>1998</v>
      </c>
      <c r="T28" s="16" t="s">
        <v>100</v>
      </c>
      <c r="U28" s="13">
        <v>89</v>
      </c>
      <c r="V28" s="13">
        <v>101</v>
      </c>
      <c r="W28" s="15">
        <v>0.881</v>
      </c>
    </row>
    <row r="29" spans="1:23" ht="13">
      <c r="A29" s="13">
        <v>1997</v>
      </c>
      <c r="B29" s="16" t="s">
        <v>101</v>
      </c>
      <c r="C29" s="15">
        <v>30</v>
      </c>
      <c r="D29" s="13">
        <v>266</v>
      </c>
      <c r="E29" s="13">
        <v>502</v>
      </c>
      <c r="F29" s="16">
        <v>0.53</v>
      </c>
      <c r="G29" s="16">
        <v>133</v>
      </c>
      <c r="H29" s="16">
        <v>198</v>
      </c>
      <c r="I29" s="13">
        <v>0.672</v>
      </c>
      <c r="J29" s="16">
        <v>666</v>
      </c>
      <c r="K29" s="15">
        <v>22.2</v>
      </c>
      <c r="M29" s="13">
        <v>1997</v>
      </c>
      <c r="N29" s="16" t="s">
        <v>102</v>
      </c>
      <c r="O29" s="15">
        <v>184</v>
      </c>
      <c r="P29" s="15">
        <v>271</v>
      </c>
      <c r="Q29" s="15">
        <v>0.679</v>
      </c>
      <c r="S29" s="13">
        <v>1997</v>
      </c>
      <c r="T29" s="16" t="s">
        <v>103</v>
      </c>
      <c r="U29" s="13">
        <v>69</v>
      </c>
      <c r="V29" s="13">
        <v>66</v>
      </c>
      <c r="W29" s="15">
        <v>0.896</v>
      </c>
    </row>
    <row r="30" spans="1:23" ht="13">
      <c r="A30" s="13">
        <v>1996</v>
      </c>
      <c r="B30" s="16" t="s">
        <v>104</v>
      </c>
      <c r="C30" s="15">
        <v>27</v>
      </c>
      <c r="D30" s="13">
        <v>229</v>
      </c>
      <c r="E30" s="13">
        <v>434</v>
      </c>
      <c r="F30" s="16">
        <v>0.528</v>
      </c>
      <c r="G30" s="16">
        <v>118</v>
      </c>
      <c r="H30" s="16">
        <v>173</v>
      </c>
      <c r="I30" s="13">
        <v>0.682</v>
      </c>
      <c r="J30" s="16">
        <v>578</v>
      </c>
      <c r="K30" s="15">
        <v>21.4</v>
      </c>
      <c r="M30" s="13">
        <v>1996</v>
      </c>
      <c r="N30" s="16" t="s">
        <v>105</v>
      </c>
      <c r="O30" s="15">
        <v>187</v>
      </c>
      <c r="P30" s="15">
        <v>285</v>
      </c>
      <c r="Q30" s="15">
        <v>0.656</v>
      </c>
      <c r="S30" s="13">
        <v>1996</v>
      </c>
      <c r="T30" s="16" t="s">
        <v>106</v>
      </c>
      <c r="U30" s="13">
        <v>87</v>
      </c>
      <c r="V30" s="13">
        <v>97</v>
      </c>
      <c r="W30" s="15">
        <v>0.897</v>
      </c>
    </row>
    <row r="31" spans="1:23" ht="13">
      <c r="A31" s="13">
        <v>1995</v>
      </c>
      <c r="B31" s="16" t="s">
        <v>107</v>
      </c>
      <c r="C31" s="15">
        <v>27</v>
      </c>
      <c r="D31" s="13">
        <v>239</v>
      </c>
      <c r="E31" s="13">
        <v>516</v>
      </c>
      <c r="F31" s="16">
        <v>0.463</v>
      </c>
      <c r="G31" s="16">
        <v>137</v>
      </c>
      <c r="H31" s="16">
        <v>171</v>
      </c>
      <c r="I31" s="13">
        <v>0.801</v>
      </c>
      <c r="J31" s="16">
        <v>634</v>
      </c>
      <c r="K31" s="15">
        <v>23.5</v>
      </c>
      <c r="M31" s="13">
        <v>1995</v>
      </c>
      <c r="N31" s="16" t="s">
        <v>108</v>
      </c>
      <c r="O31" s="15">
        <v>153</v>
      </c>
      <c r="P31" s="15">
        <v>242</v>
      </c>
      <c r="Q31" s="15">
        <v>0.632</v>
      </c>
      <c r="S31" s="13">
        <v>1995</v>
      </c>
      <c r="T31" s="16" t="s">
        <v>109</v>
      </c>
      <c r="U31" s="13">
        <v>84</v>
      </c>
      <c r="V31" s="13">
        <v>97</v>
      </c>
      <c r="W31" s="15">
        <v>0.866</v>
      </c>
    </row>
    <row r="32" spans="1:23" ht="13">
      <c r="A32" s="13">
        <v>1994</v>
      </c>
      <c r="B32" s="16" t="s">
        <v>110</v>
      </c>
      <c r="C32" s="15">
        <v>28</v>
      </c>
      <c r="D32" s="13">
        <v>262</v>
      </c>
      <c r="E32" s="13">
        <v>512</v>
      </c>
      <c r="F32" s="16">
        <v>0.512</v>
      </c>
      <c r="G32" s="16">
        <v>104</v>
      </c>
      <c r="H32" s="16">
        <v>134</v>
      </c>
      <c r="I32" s="13">
        <v>0.776</v>
      </c>
      <c r="J32" s="16">
        <v>682</v>
      </c>
      <c r="K32" s="15">
        <v>24.4</v>
      </c>
      <c r="M32" s="13">
        <v>1994</v>
      </c>
      <c r="N32" s="16" t="s">
        <v>111</v>
      </c>
      <c r="O32" s="15">
        <v>158</v>
      </c>
      <c r="P32" s="15">
        <v>267</v>
      </c>
      <c r="Q32" s="15">
        <v>0.592</v>
      </c>
      <c r="S32" s="13">
        <v>1994</v>
      </c>
      <c r="T32" s="16" t="s">
        <v>112</v>
      </c>
      <c r="U32" s="13">
        <v>121</v>
      </c>
      <c r="V32" s="13">
        <v>139</v>
      </c>
      <c r="W32" s="15">
        <v>0.871</v>
      </c>
    </row>
    <row r="33" spans="1:23" ht="13">
      <c r="A33" s="13">
        <v>1993</v>
      </c>
      <c r="B33" s="16" t="s">
        <v>110</v>
      </c>
      <c r="C33" s="15">
        <v>29</v>
      </c>
      <c r="D33" s="13">
        <v>244</v>
      </c>
      <c r="E33" s="13">
        <v>465</v>
      </c>
      <c r="F33" s="16">
        <v>0.525</v>
      </c>
      <c r="G33" s="16">
        <v>106</v>
      </c>
      <c r="H33" s="16">
        <v>134</v>
      </c>
      <c r="I33" s="13">
        <v>0.791</v>
      </c>
      <c r="J33" s="16">
        <v>642</v>
      </c>
      <c r="K33" s="15">
        <v>22.1</v>
      </c>
      <c r="M33" s="13">
        <v>1993</v>
      </c>
      <c r="N33" s="16" t="s">
        <v>111</v>
      </c>
      <c r="O33" s="15">
        <v>139</v>
      </c>
      <c r="P33" s="15">
        <v>207</v>
      </c>
      <c r="Q33" s="15">
        <v>0.671</v>
      </c>
      <c r="S33" s="13">
        <v>1993</v>
      </c>
      <c r="T33" s="16" t="s">
        <v>113</v>
      </c>
      <c r="U33" s="13">
        <v>53</v>
      </c>
      <c r="V33" s="13">
        <v>57</v>
      </c>
      <c r="W33" s="15">
        <v>0.93</v>
      </c>
    </row>
    <row r="34" spans="1:23" ht="13">
      <c r="A34" s="13">
        <v>1992</v>
      </c>
      <c r="B34" s="16" t="s">
        <v>114</v>
      </c>
      <c r="C34" s="15">
        <v>26</v>
      </c>
      <c r="D34" s="13">
        <v>194</v>
      </c>
      <c r="E34" s="13">
        <v>386</v>
      </c>
      <c r="F34" s="16">
        <v>0.503</v>
      </c>
      <c r="G34" s="16">
        <v>109</v>
      </c>
      <c r="H34" s="16">
        <v>125</v>
      </c>
      <c r="I34" s="13">
        <v>0.872</v>
      </c>
      <c r="J34" s="16">
        <v>540</v>
      </c>
      <c r="K34" s="15">
        <v>20.8</v>
      </c>
      <c r="M34" s="13">
        <v>1992</v>
      </c>
      <c r="N34" s="16" t="s">
        <v>115</v>
      </c>
      <c r="O34" s="15">
        <v>118</v>
      </c>
      <c r="P34" s="15">
        <v>187</v>
      </c>
      <c r="Q34" s="15">
        <v>0.631</v>
      </c>
      <c r="S34" s="13">
        <v>1992</v>
      </c>
      <c r="T34" s="16" t="s">
        <v>116</v>
      </c>
      <c r="U34" s="13">
        <v>46</v>
      </c>
      <c r="V34" s="13">
        <v>50</v>
      </c>
      <c r="W34" s="15">
        <v>0.92</v>
      </c>
    </row>
    <row r="35" spans="1:23" ht="13">
      <c r="A35" s="13">
        <v>1991</v>
      </c>
      <c r="B35" s="16" t="s">
        <v>117</v>
      </c>
      <c r="C35" s="15">
        <v>33</v>
      </c>
      <c r="D35" s="13">
        <v>325</v>
      </c>
      <c r="E35" s="13">
        <v>643</v>
      </c>
      <c r="F35" s="16">
        <v>0.505</v>
      </c>
      <c r="G35" s="16">
        <v>148</v>
      </c>
      <c r="H35" s="16">
        <v>167</v>
      </c>
      <c r="I35" s="13">
        <v>0.886</v>
      </c>
      <c r="J35" s="16">
        <v>861</v>
      </c>
      <c r="K35" s="15">
        <v>26.1</v>
      </c>
      <c r="M35" s="13">
        <v>1991</v>
      </c>
      <c r="N35" s="16" t="s">
        <v>118</v>
      </c>
      <c r="O35" s="15">
        <v>164</v>
      </c>
      <c r="P35" s="15">
        <v>226</v>
      </c>
      <c r="Q35" s="15">
        <v>0.726</v>
      </c>
      <c r="S35" s="13">
        <v>1991</v>
      </c>
      <c r="T35" s="16" t="s">
        <v>119</v>
      </c>
      <c r="U35" s="13">
        <v>71</v>
      </c>
      <c r="V35" s="13">
        <v>77</v>
      </c>
      <c r="W35" s="15">
        <v>0.922</v>
      </c>
    </row>
    <row r="36" spans="1:23" ht="13">
      <c r="A36" s="13">
        <v>1990</v>
      </c>
      <c r="B36" s="16" t="s">
        <v>117</v>
      </c>
      <c r="C36" s="15">
        <v>18</v>
      </c>
      <c r="D36" s="13">
        <v>140</v>
      </c>
      <c r="E36" s="13">
        <v>289</v>
      </c>
      <c r="F36" s="16">
        <v>0.484</v>
      </c>
      <c r="G36" s="16">
        <v>83</v>
      </c>
      <c r="H36" s="13">
        <v>93</v>
      </c>
      <c r="I36" s="13">
        <v>0.892</v>
      </c>
      <c r="J36" s="16">
        <v>398</v>
      </c>
      <c r="K36" s="15">
        <v>22.1</v>
      </c>
      <c r="M36" s="13">
        <v>1990</v>
      </c>
      <c r="N36" s="16" t="s">
        <v>120</v>
      </c>
      <c r="O36" s="15">
        <v>112</v>
      </c>
      <c r="P36" s="15">
        <v>178</v>
      </c>
      <c r="Q36" s="15">
        <v>0.629</v>
      </c>
      <c r="S36" s="13">
        <v>1990</v>
      </c>
      <c r="T36" s="16" t="s">
        <v>121</v>
      </c>
      <c r="U36" s="13">
        <v>64</v>
      </c>
      <c r="V36" s="13">
        <v>68</v>
      </c>
      <c r="W36" s="15">
        <v>0.941</v>
      </c>
    </row>
    <row r="37" spans="1:23" ht="13">
      <c r="A37" s="13">
        <v>1989</v>
      </c>
      <c r="B37" s="16" t="s">
        <v>122</v>
      </c>
      <c r="C37" s="15">
        <v>30</v>
      </c>
      <c r="D37" s="13">
        <v>257</v>
      </c>
      <c r="E37" s="13">
        <v>595</v>
      </c>
      <c r="F37" s="16">
        <v>0.432</v>
      </c>
      <c r="G37" s="16">
        <v>126</v>
      </c>
      <c r="H37" s="16">
        <v>178</v>
      </c>
      <c r="I37" s="13">
        <v>0.708</v>
      </c>
      <c r="J37" s="16">
        <v>701</v>
      </c>
      <c r="K37" s="15">
        <v>23.4</v>
      </c>
      <c r="M37" s="13">
        <v>1989</v>
      </c>
      <c r="N37" s="16" t="s">
        <v>123</v>
      </c>
      <c r="O37" s="15">
        <v>139</v>
      </c>
      <c r="P37" s="15">
        <v>222</v>
      </c>
      <c r="Q37" s="15">
        <v>0.626</v>
      </c>
      <c r="S37" s="13">
        <v>1989</v>
      </c>
      <c r="T37" s="16" t="s">
        <v>114</v>
      </c>
      <c r="U37" s="13">
        <v>75</v>
      </c>
      <c r="V37" s="13">
        <v>89</v>
      </c>
      <c r="W37" s="15">
        <v>0.843</v>
      </c>
    </row>
    <row r="38" spans="1:23" ht="13">
      <c r="A38" s="13">
        <v>1988</v>
      </c>
      <c r="B38" s="16" t="s">
        <v>124</v>
      </c>
      <c r="C38" s="15">
        <v>26</v>
      </c>
      <c r="D38" s="13">
        <v>191</v>
      </c>
      <c r="E38" s="13">
        <v>319</v>
      </c>
      <c r="F38" s="16">
        <v>0.599</v>
      </c>
      <c r="G38" s="16">
        <v>99</v>
      </c>
      <c r="H38" s="16">
        <v>122</v>
      </c>
      <c r="I38" s="13">
        <v>0.811</v>
      </c>
      <c r="J38" s="16">
        <v>483</v>
      </c>
      <c r="K38" s="15">
        <v>18.6</v>
      </c>
      <c r="M38" s="13">
        <v>1988</v>
      </c>
      <c r="N38" s="16" t="s">
        <v>125</v>
      </c>
      <c r="O38" s="15">
        <v>146</v>
      </c>
      <c r="P38" s="15">
        <v>230</v>
      </c>
      <c r="Q38" s="15">
        <v>0.625</v>
      </c>
      <c r="S38" s="13">
        <v>1988</v>
      </c>
      <c r="T38" s="16" t="s">
        <v>126</v>
      </c>
      <c r="U38" s="13">
        <v>78</v>
      </c>
      <c r="V38" s="13">
        <v>88</v>
      </c>
      <c r="W38" s="15">
        <v>0.886</v>
      </c>
    </row>
    <row r="39" spans="1:23" ht="13">
      <c r="A39" s="13">
        <v>1987</v>
      </c>
      <c r="B39" s="16" t="s">
        <v>127</v>
      </c>
      <c r="C39" s="15">
        <v>29</v>
      </c>
      <c r="D39" s="13">
        <v>298</v>
      </c>
      <c r="E39" s="13">
        <v>473</v>
      </c>
      <c r="F39" s="16">
        <v>0.63</v>
      </c>
      <c r="G39" s="16">
        <v>228</v>
      </c>
      <c r="H39" s="16">
        <v>271</v>
      </c>
      <c r="I39" s="13">
        <v>0.841</v>
      </c>
      <c r="J39" s="16">
        <v>824</v>
      </c>
      <c r="K39" s="15">
        <v>28.4</v>
      </c>
      <c r="M39" s="13">
        <v>1987</v>
      </c>
      <c r="N39" s="16" t="s">
        <v>127</v>
      </c>
      <c r="O39" s="15">
        <v>298</v>
      </c>
      <c r="P39" s="15">
        <v>473</v>
      </c>
      <c r="Q39" s="15">
        <v>0.63</v>
      </c>
      <c r="S39" s="13">
        <v>1987</v>
      </c>
      <c r="T39" s="16" t="s">
        <v>128</v>
      </c>
      <c r="U39" s="13">
        <v>95</v>
      </c>
      <c r="V39" s="13">
        <v>110</v>
      </c>
      <c r="W39" s="15">
        <v>0.864</v>
      </c>
    </row>
    <row r="40" spans="1:23" ht="13">
      <c r="A40" s="13">
        <v>1986</v>
      </c>
      <c r="B40" s="16" t="s">
        <v>127</v>
      </c>
      <c r="C40" s="15">
        <v>29</v>
      </c>
      <c r="D40" s="13">
        <v>216</v>
      </c>
      <c r="E40" s="13">
        <v>326</v>
      </c>
      <c r="F40" s="16">
        <v>0.663</v>
      </c>
      <c r="G40" s="16">
        <v>161</v>
      </c>
      <c r="H40" s="16">
        <v>208</v>
      </c>
      <c r="I40" s="13">
        <v>0.774</v>
      </c>
      <c r="J40" s="16">
        <v>593</v>
      </c>
      <c r="K40" s="15">
        <v>20.5</v>
      </c>
      <c r="M40" s="13">
        <v>1986</v>
      </c>
      <c r="N40" s="16" t="s">
        <v>127</v>
      </c>
      <c r="O40" s="15">
        <v>216</v>
      </c>
      <c r="P40" s="15">
        <v>326</v>
      </c>
      <c r="Q40" s="15">
        <v>0.663</v>
      </c>
      <c r="S40" s="13">
        <v>1986</v>
      </c>
      <c r="T40" s="16" t="s">
        <v>129</v>
      </c>
      <c r="U40" s="13">
        <v>82</v>
      </c>
      <c r="V40" s="13">
        <v>90</v>
      </c>
      <c r="W40" s="15">
        <v>0.911</v>
      </c>
    </row>
    <row r="41" spans="1:23" ht="13">
      <c r="A41" s="13">
        <v>1985</v>
      </c>
      <c r="B41" s="16" t="s">
        <v>127</v>
      </c>
      <c r="C41" s="15">
        <v>27</v>
      </c>
      <c r="D41" s="13">
        <v>212</v>
      </c>
      <c r="E41" s="13">
        <v>322</v>
      </c>
      <c r="F41" s="16">
        <v>0.658</v>
      </c>
      <c r="G41" s="16">
        <v>117</v>
      </c>
      <c r="H41" s="16">
        <v>149</v>
      </c>
      <c r="I41" s="13">
        <v>0.785</v>
      </c>
      <c r="J41" s="16">
        <v>541</v>
      </c>
      <c r="K41" s="15">
        <v>20</v>
      </c>
      <c r="M41" s="13">
        <v>1985</v>
      </c>
      <c r="N41" s="16" t="s">
        <v>127</v>
      </c>
      <c r="O41" s="15">
        <v>212</v>
      </c>
      <c r="P41" s="15">
        <v>322</v>
      </c>
      <c r="Q41" s="15">
        <v>0.658</v>
      </c>
      <c r="S41" s="13">
        <v>1985</v>
      </c>
      <c r="T41" s="16" t="s">
        <v>128</v>
      </c>
      <c r="U41" s="13">
        <v>87</v>
      </c>
      <c r="V41" s="13">
        <v>96</v>
      </c>
      <c r="W41" s="15">
        <v>0.906</v>
      </c>
    </row>
    <row r="42" spans="1:23" ht="13">
      <c r="A42" s="13">
        <v>1984</v>
      </c>
      <c r="B42" s="16" t="s">
        <v>130</v>
      </c>
      <c r="C42" s="15">
        <v>26</v>
      </c>
      <c r="D42" s="13">
        <v>227</v>
      </c>
      <c r="E42" s="13">
        <v>500</v>
      </c>
      <c r="F42" s="16">
        <v>0.454</v>
      </c>
      <c r="G42" s="16">
        <v>131</v>
      </c>
      <c r="H42" s="16">
        <v>176</v>
      </c>
      <c r="I42" s="13">
        <v>0.744</v>
      </c>
      <c r="J42" s="16">
        <v>585</v>
      </c>
      <c r="K42" s="15">
        <v>22.5</v>
      </c>
      <c r="M42" s="13">
        <v>1984</v>
      </c>
      <c r="N42" s="16" t="s">
        <v>127</v>
      </c>
      <c r="O42" s="15">
        <v>197</v>
      </c>
      <c r="P42" s="15">
        <v>326</v>
      </c>
      <c r="Q42" s="15">
        <v>0.604</v>
      </c>
      <c r="S42" s="13">
        <v>1984</v>
      </c>
      <c r="T42" s="16" t="s">
        <v>131</v>
      </c>
      <c r="U42" s="13">
        <v>65</v>
      </c>
      <c r="V42" s="13">
        <v>75</v>
      </c>
      <c r="W42" s="15">
        <v>0.867</v>
      </c>
    </row>
    <row r="43" spans="1:23" ht="13">
      <c r="A43" s="13">
        <v>1983</v>
      </c>
      <c r="B43" s="16" t="s">
        <v>132</v>
      </c>
      <c r="C43" s="15">
        <v>24</v>
      </c>
      <c r="D43" s="13">
        <v>297</v>
      </c>
      <c r="E43" s="13">
        <v>600</v>
      </c>
      <c r="F43" s="16">
        <v>0.495</v>
      </c>
      <c r="G43" s="16">
        <v>166</v>
      </c>
      <c r="H43" s="16">
        <v>202</v>
      </c>
      <c r="I43" s="13">
        <v>0.821</v>
      </c>
      <c r="J43" s="16">
        <v>760</v>
      </c>
      <c r="K43" s="15">
        <v>31.7</v>
      </c>
      <c r="M43" s="13">
        <v>1983</v>
      </c>
      <c r="N43" s="16" t="s">
        <v>133</v>
      </c>
      <c r="O43" s="15">
        <v>159</v>
      </c>
      <c r="P43" s="15">
        <v>264</v>
      </c>
      <c r="Q43" s="15">
        <v>0.602</v>
      </c>
      <c r="S43" s="13">
        <v>1983</v>
      </c>
      <c r="T43" s="16" t="s">
        <v>134</v>
      </c>
      <c r="U43" s="13">
        <v>62</v>
      </c>
      <c r="V43" s="13">
        <v>68</v>
      </c>
      <c r="W43" s="15">
        <v>0.912</v>
      </c>
    </row>
    <row r="44" spans="1:23" ht="13">
      <c r="A44" s="13">
        <v>1982</v>
      </c>
      <c r="B44" s="16" t="s">
        <v>132</v>
      </c>
      <c r="C44" s="15">
        <v>25</v>
      </c>
      <c r="D44" s="13">
        <v>259</v>
      </c>
      <c r="E44" s="13">
        <v>490</v>
      </c>
      <c r="F44" s="16">
        <v>0.529</v>
      </c>
      <c r="G44" s="16">
        <v>117</v>
      </c>
      <c r="H44" s="16">
        <v>148</v>
      </c>
      <c r="I44" s="13">
        <v>0.791</v>
      </c>
      <c r="J44" s="16">
        <v>635</v>
      </c>
      <c r="K44" s="15">
        <v>25.4</v>
      </c>
      <c r="M44" s="13">
        <v>1982</v>
      </c>
      <c r="N44" s="16" t="s">
        <v>135</v>
      </c>
      <c r="O44" s="15">
        <v>148</v>
      </c>
      <c r="P44" s="15">
        <v>243</v>
      </c>
      <c r="Q44" s="15">
        <v>0.609</v>
      </c>
      <c r="S44" s="13">
        <v>1982</v>
      </c>
      <c r="T44" s="16" t="s">
        <v>134</v>
      </c>
      <c r="U44" s="13">
        <v>71</v>
      </c>
      <c r="V44" s="13">
        <v>79</v>
      </c>
      <c r="W44" s="15">
        <v>0.899</v>
      </c>
    </row>
    <row r="45" spans="1:23" ht="13">
      <c r="A45" s="13">
        <v>1981</v>
      </c>
      <c r="B45" s="16" t="s">
        <v>132</v>
      </c>
      <c r="C45" s="15">
        <v>32</v>
      </c>
      <c r="D45" s="13">
        <v>282</v>
      </c>
      <c r="E45" s="13">
        <v>559</v>
      </c>
      <c r="F45" s="16">
        <v>0.504</v>
      </c>
      <c r="G45" s="16">
        <v>144</v>
      </c>
      <c r="H45" s="16">
        <v>179</v>
      </c>
      <c r="I45" s="13">
        <v>0.804</v>
      </c>
      <c r="J45" s="16">
        <v>708</v>
      </c>
      <c r="K45" s="15">
        <v>22.1</v>
      </c>
      <c r="M45" s="13">
        <v>1981</v>
      </c>
      <c r="N45" s="16" t="s">
        <v>136</v>
      </c>
      <c r="O45" s="15">
        <v>135</v>
      </c>
      <c r="P45" s="15">
        <v>208</v>
      </c>
      <c r="Q45" s="15">
        <v>0.649</v>
      </c>
      <c r="S45" s="13">
        <v>1981</v>
      </c>
      <c r="T45" s="16" t="s">
        <v>137</v>
      </c>
      <c r="U45" s="13">
        <v>105</v>
      </c>
      <c r="V45" s="13">
        <v>118</v>
      </c>
      <c r="W45" s="15">
        <v>0.89</v>
      </c>
    </row>
    <row r="46" spans="1:23" ht="13">
      <c r="A46" s="13">
        <v>1980</v>
      </c>
      <c r="B46" s="16" t="s">
        <v>138</v>
      </c>
      <c r="C46" s="15">
        <v>23</v>
      </c>
      <c r="D46" s="13">
        <v>233</v>
      </c>
      <c r="E46" s="13">
        <v>490</v>
      </c>
      <c r="F46" s="16">
        <v>0.476</v>
      </c>
      <c r="G46" s="16">
        <v>112</v>
      </c>
      <c r="H46" s="16">
        <v>138</v>
      </c>
      <c r="I46" s="13">
        <v>0.812</v>
      </c>
      <c r="J46" s="16">
        <v>578</v>
      </c>
      <c r="K46" s="15">
        <v>25.1</v>
      </c>
      <c r="M46" s="13">
        <v>1980</v>
      </c>
      <c r="N46" s="16" t="s">
        <v>139</v>
      </c>
      <c r="O46" s="15">
        <v>175</v>
      </c>
      <c r="P46" s="15">
        <v>327</v>
      </c>
      <c r="Q46" s="15">
        <v>0.535</v>
      </c>
      <c r="S46" s="13">
        <v>1980</v>
      </c>
      <c r="T46" s="16" t="s">
        <v>140</v>
      </c>
      <c r="U46" s="13">
        <v>84</v>
      </c>
      <c r="V46" s="13">
        <v>96</v>
      </c>
      <c r="W46" s="15">
        <v>0.875</v>
      </c>
    </row>
    <row r="47" spans="1:23" ht="13">
      <c r="A47" s="13">
        <v>1979</v>
      </c>
      <c r="B47" s="16" t="s">
        <v>138</v>
      </c>
      <c r="C47" s="15">
        <v>24</v>
      </c>
      <c r="D47" s="13">
        <v>289</v>
      </c>
      <c r="E47" s="13">
        <v>566</v>
      </c>
      <c r="F47" s="16">
        <v>0.511</v>
      </c>
      <c r="G47" s="16">
        <v>109</v>
      </c>
      <c r="H47" s="16">
        <v>137</v>
      </c>
      <c r="I47" s="13">
        <v>0.796</v>
      </c>
      <c r="J47" s="16">
        <v>687</v>
      </c>
      <c r="K47" s="15">
        <v>28.6</v>
      </c>
      <c r="M47" s="13">
        <v>1979</v>
      </c>
      <c r="N47" s="16" t="s">
        <v>141</v>
      </c>
      <c r="O47" s="15">
        <v>128</v>
      </c>
      <c r="P47" s="15">
        <v>208</v>
      </c>
      <c r="Q47" s="15">
        <v>0.615</v>
      </c>
      <c r="S47" s="13"/>
      <c r="T47" s="16" t="s">
        <v>142</v>
      </c>
      <c r="U47" s="13">
        <v>84</v>
      </c>
      <c r="V47" s="13">
        <v>96</v>
      </c>
      <c r="W47" s="15">
        <v>0.875</v>
      </c>
    </row>
    <row r="48" spans="1:23" ht="13">
      <c r="A48" s="13">
        <v>1978</v>
      </c>
      <c r="B48" s="16" t="s">
        <v>138</v>
      </c>
      <c r="C48" s="15">
        <v>20</v>
      </c>
      <c r="D48" s="13">
        <v>192</v>
      </c>
      <c r="E48" s="13">
        <v>399</v>
      </c>
      <c r="F48" s="16">
        <v>0.481</v>
      </c>
      <c r="G48" s="16">
        <v>99</v>
      </c>
      <c r="H48" s="16">
        <v>116</v>
      </c>
      <c r="I48" s="13">
        <v>0.853</v>
      </c>
      <c r="J48" s="16">
        <v>483</v>
      </c>
      <c r="K48" s="15">
        <v>24.2</v>
      </c>
      <c r="M48" s="13">
        <v>1978</v>
      </c>
      <c r="N48" s="16" t="s">
        <v>141</v>
      </c>
      <c r="O48" s="15">
        <v>148</v>
      </c>
      <c r="P48" s="15">
        <v>230</v>
      </c>
      <c r="Q48" s="15">
        <v>0.643</v>
      </c>
      <c r="S48" s="13">
        <v>1979</v>
      </c>
      <c r="T48" s="16" t="s">
        <v>143</v>
      </c>
      <c r="U48" s="13">
        <v>65</v>
      </c>
      <c r="V48" s="13">
        <v>71</v>
      </c>
      <c r="W48" s="15">
        <v>0.915</v>
      </c>
    </row>
    <row r="49" spans="1:23" ht="13">
      <c r="A49" s="13">
        <v>1977</v>
      </c>
      <c r="B49" s="16" t="s">
        <v>144</v>
      </c>
      <c r="C49" s="15">
        <v>19</v>
      </c>
      <c r="D49" s="13">
        <v>175</v>
      </c>
      <c r="E49" s="13">
        <v>322</v>
      </c>
      <c r="F49" s="16">
        <v>0.543</v>
      </c>
      <c r="G49" s="16">
        <v>108</v>
      </c>
      <c r="H49" s="16">
        <v>127</v>
      </c>
      <c r="I49" s="13">
        <v>0.85</v>
      </c>
      <c r="J49" s="16">
        <v>458</v>
      </c>
      <c r="K49" s="15">
        <v>24.1</v>
      </c>
      <c r="M49" s="13">
        <v>1977</v>
      </c>
      <c r="N49" s="16" t="s">
        <v>141</v>
      </c>
      <c r="O49" s="15">
        <v>154</v>
      </c>
      <c r="P49" s="15">
        <v>264</v>
      </c>
      <c r="Q49" s="15">
        <v>0.583</v>
      </c>
      <c r="S49" s="13">
        <v>1978</v>
      </c>
      <c r="T49" s="16" t="s">
        <v>145</v>
      </c>
      <c r="U49" s="13">
        <v>125</v>
      </c>
      <c r="V49" s="13">
        <v>134</v>
      </c>
      <c r="W49" s="15">
        <v>0.933</v>
      </c>
    </row>
    <row r="50" spans="1:23" ht="13">
      <c r="A50" s="13">
        <v>1976</v>
      </c>
      <c r="B50" s="16" t="s">
        <v>144</v>
      </c>
      <c r="C50" s="15">
        <v>26</v>
      </c>
      <c r="D50" s="13">
        <v>260</v>
      </c>
      <c r="E50" s="13">
        <v>515</v>
      </c>
      <c r="F50" s="16">
        <v>0.505</v>
      </c>
      <c r="G50" s="16">
        <v>132</v>
      </c>
      <c r="H50" s="16">
        <v>163</v>
      </c>
      <c r="I50" s="13">
        <v>0.81</v>
      </c>
      <c r="J50" s="16">
        <v>652</v>
      </c>
      <c r="K50" s="15">
        <v>25.1</v>
      </c>
      <c r="M50" s="13">
        <v>1976</v>
      </c>
      <c r="N50" s="16" t="s">
        <v>146</v>
      </c>
      <c r="O50" s="15">
        <v>143</v>
      </c>
      <c r="P50" s="15">
        <v>229</v>
      </c>
      <c r="Q50" s="15">
        <v>0.624</v>
      </c>
      <c r="S50" s="13">
        <v>1977</v>
      </c>
      <c r="T50" s="16" t="s">
        <v>147</v>
      </c>
      <c r="U50" s="13">
        <v>74</v>
      </c>
      <c r="V50" s="13">
        <v>84</v>
      </c>
      <c r="W50" s="15">
        <v>0.881</v>
      </c>
    </row>
    <row r="51" spans="1:23" ht="13">
      <c r="A51" s="13">
        <v>1975</v>
      </c>
      <c r="B51" s="16" t="s">
        <v>148</v>
      </c>
      <c r="C51" s="15">
        <v>23</v>
      </c>
      <c r="D51" s="13">
        <v>239</v>
      </c>
      <c r="E51" s="13">
        <v>481</v>
      </c>
      <c r="F51" s="16">
        <v>0.497</v>
      </c>
      <c r="G51" s="16">
        <v>64</v>
      </c>
      <c r="H51" s="13">
        <v>84</v>
      </c>
      <c r="I51" s="13">
        <v>0.762</v>
      </c>
      <c r="J51" s="16">
        <v>542</v>
      </c>
      <c r="K51" s="15">
        <v>23.6</v>
      </c>
      <c r="M51" s="13">
        <v>1975</v>
      </c>
      <c r="N51" s="16" t="s">
        <v>149</v>
      </c>
      <c r="O51" s="15">
        <v>83</v>
      </c>
      <c r="P51" s="15">
        <v>138</v>
      </c>
      <c r="Q51" s="15">
        <v>0.601</v>
      </c>
      <c r="S51" s="13">
        <v>1976</v>
      </c>
      <c r="T51" s="16" t="s">
        <v>150</v>
      </c>
      <c r="U51" s="13">
        <v>46</v>
      </c>
      <c r="V51" s="13">
        <v>51</v>
      </c>
      <c r="W51" s="15">
        <v>0.902</v>
      </c>
    </row>
    <row r="52" spans="1:23" ht="13">
      <c r="A52" s="13">
        <v>1974</v>
      </c>
      <c r="B52" s="16" t="s">
        <v>151</v>
      </c>
      <c r="C52" s="15">
        <v>21</v>
      </c>
      <c r="D52" s="13">
        <v>163</v>
      </c>
      <c r="E52" s="13">
        <v>272</v>
      </c>
      <c r="F52" s="16">
        <v>0.599</v>
      </c>
      <c r="G52" s="16">
        <v>131</v>
      </c>
      <c r="H52" s="16">
        <v>170</v>
      </c>
      <c r="I52" s="13">
        <v>0.771</v>
      </c>
      <c r="J52" s="16">
        <v>457</v>
      </c>
      <c r="K52" s="15">
        <v>21.8</v>
      </c>
      <c r="M52" s="13">
        <v>1974</v>
      </c>
      <c r="N52" s="16" t="s">
        <v>151</v>
      </c>
      <c r="O52" s="15">
        <v>163</v>
      </c>
      <c r="P52" s="15">
        <v>272</v>
      </c>
      <c r="Q52" s="15">
        <v>0.599</v>
      </c>
      <c r="S52" s="13">
        <v>1975</v>
      </c>
      <c r="T52" s="16" t="s">
        <v>144</v>
      </c>
      <c r="U52" s="13">
        <v>119</v>
      </c>
      <c r="V52" s="13">
        <v>139</v>
      </c>
      <c r="W52" s="15">
        <v>0.856</v>
      </c>
    </row>
    <row r="53" spans="1:23" ht="13">
      <c r="A53" s="13">
        <v>1973</v>
      </c>
      <c r="B53" s="16" t="s">
        <v>152</v>
      </c>
      <c r="C53" s="15">
        <v>24</v>
      </c>
      <c r="D53" s="13">
        <v>219</v>
      </c>
      <c r="E53" s="13">
        <v>459</v>
      </c>
      <c r="F53" s="16">
        <v>0.477</v>
      </c>
      <c r="G53" s="16">
        <v>86</v>
      </c>
      <c r="H53" s="16">
        <v>114</v>
      </c>
      <c r="I53" s="13">
        <v>0.754</v>
      </c>
      <c r="J53" s="16">
        <v>524</v>
      </c>
      <c r="K53" s="15">
        <v>21.8</v>
      </c>
      <c r="M53" s="13">
        <v>1973</v>
      </c>
      <c r="N53" s="16" t="s">
        <v>151</v>
      </c>
      <c r="O53" s="15">
        <v>152</v>
      </c>
      <c r="P53" s="15">
        <v>257</v>
      </c>
      <c r="Q53" s="15">
        <v>0.591</v>
      </c>
      <c r="S53" s="13">
        <v>1974</v>
      </c>
      <c r="T53" s="16" t="s">
        <v>144</v>
      </c>
      <c r="U53" s="13">
        <v>93</v>
      </c>
      <c r="V53" s="13">
        <v>110</v>
      </c>
      <c r="W53" s="15">
        <v>0.845</v>
      </c>
    </row>
    <row r="54" spans="1:23" ht="13">
      <c r="A54" s="13">
        <v>1972</v>
      </c>
      <c r="B54" s="16" t="s">
        <v>153</v>
      </c>
      <c r="C54" s="15">
        <v>21</v>
      </c>
      <c r="D54" s="13">
        <v>202</v>
      </c>
      <c r="E54" s="13">
        <v>417</v>
      </c>
      <c r="F54" s="16">
        <v>0.482</v>
      </c>
      <c r="G54" s="16">
        <v>122</v>
      </c>
      <c r="H54" s="16">
        <v>157</v>
      </c>
      <c r="I54" s="13">
        <v>0.777</v>
      </c>
      <c r="J54" s="16">
        <v>524</v>
      </c>
      <c r="K54" s="15">
        <v>24.9</v>
      </c>
      <c r="M54" s="13">
        <v>1972</v>
      </c>
      <c r="N54" s="16" t="s">
        <v>154</v>
      </c>
      <c r="O54" s="15">
        <v>146</v>
      </c>
      <c r="P54" s="15">
        <v>207</v>
      </c>
      <c r="Q54" s="15">
        <v>0.707</v>
      </c>
      <c r="S54" s="13">
        <v>1973</v>
      </c>
      <c r="T54" s="16" t="s">
        <v>155</v>
      </c>
      <c r="U54" s="13">
        <v>47</v>
      </c>
      <c r="V54" s="13">
        <v>56</v>
      </c>
      <c r="W54" s="15">
        <v>0.839</v>
      </c>
    </row>
    <row r="55" spans="1:23" ht="13">
      <c r="A55" s="13">
        <v>1971</v>
      </c>
      <c r="B55" s="16" t="s">
        <v>156</v>
      </c>
      <c r="C55" s="15">
        <v>24</v>
      </c>
      <c r="D55" s="13">
        <v>264</v>
      </c>
      <c r="E55" s="13">
        <v>592</v>
      </c>
      <c r="F55" s="16">
        <v>0.449</v>
      </c>
      <c r="G55" s="16">
        <v>95</v>
      </c>
      <c r="H55" s="16">
        <v>114</v>
      </c>
      <c r="I55" s="13">
        <v>0.833</v>
      </c>
      <c r="J55" s="16">
        <v>629</v>
      </c>
      <c r="K55" s="15">
        <v>26.2</v>
      </c>
      <c r="M55" s="13">
        <v>1971</v>
      </c>
      <c r="N55" s="16" t="s">
        <v>157</v>
      </c>
      <c r="O55" s="15">
        <v>127</v>
      </c>
      <c r="P55" s="15">
        <v>222</v>
      </c>
      <c r="Q55" s="15">
        <v>0.575</v>
      </c>
      <c r="S55" s="13">
        <v>1972</v>
      </c>
      <c r="T55" s="16" t="s">
        <v>158</v>
      </c>
      <c r="U55" s="13">
        <v>66</v>
      </c>
      <c r="V55" s="13">
        <v>72</v>
      </c>
      <c r="W55" s="15">
        <v>0.917</v>
      </c>
    </row>
    <row r="56" spans="1:23" ht="13">
      <c r="A56" s="13">
        <v>1970</v>
      </c>
      <c r="B56" s="16" t="s">
        <v>159</v>
      </c>
      <c r="C56" s="15">
        <v>23</v>
      </c>
      <c r="D56" s="13">
        <v>354</v>
      </c>
      <c r="E56" s="13">
        <v>724</v>
      </c>
      <c r="F56" s="16">
        <v>0.484</v>
      </c>
      <c r="G56" s="16">
        <v>234</v>
      </c>
      <c r="H56" s="16">
        <v>263</v>
      </c>
      <c r="I56" s="13">
        <v>0.89</v>
      </c>
      <c r="J56" s="16">
        <v>942</v>
      </c>
      <c r="K56" s="15">
        <v>41</v>
      </c>
      <c r="M56" s="13">
        <v>1970</v>
      </c>
      <c r="N56" s="16" t="s">
        <v>160</v>
      </c>
      <c r="O56" s="15">
        <v>61</v>
      </c>
      <c r="P56" s="15">
        <v>108</v>
      </c>
      <c r="Q56" s="15">
        <v>0.565</v>
      </c>
      <c r="S56" s="13">
        <v>1971</v>
      </c>
      <c r="T56" s="16" t="s">
        <v>161</v>
      </c>
      <c r="U56" s="13">
        <v>53</v>
      </c>
      <c r="V56" s="13">
        <v>60</v>
      </c>
      <c r="W56" s="15">
        <v>0.883</v>
      </c>
    </row>
    <row r="57" spans="1:23" ht="13">
      <c r="A57" s="13">
        <v>1969</v>
      </c>
      <c r="B57" s="16" t="s">
        <v>159</v>
      </c>
      <c r="C57" s="15">
        <v>26</v>
      </c>
      <c r="D57" s="13">
        <v>340</v>
      </c>
      <c r="E57" s="13">
        <v>656</v>
      </c>
      <c r="F57" s="16">
        <v>0.517</v>
      </c>
      <c r="G57" s="16">
        <v>202</v>
      </c>
      <c r="H57" s="16">
        <v>229</v>
      </c>
      <c r="I57" s="13">
        <v>0.882</v>
      </c>
      <c r="J57" s="16">
        <v>882</v>
      </c>
      <c r="K57" s="15">
        <v>33.9</v>
      </c>
      <c r="M57" s="13">
        <v>1969</v>
      </c>
      <c r="N57" s="16" t="s">
        <v>162</v>
      </c>
      <c r="O57" s="15">
        <v>68</v>
      </c>
      <c r="P57" s="15">
        <v>121</v>
      </c>
      <c r="Q57" s="15">
        <v>0.581</v>
      </c>
      <c r="S57" s="13">
        <v>1970</v>
      </c>
      <c r="T57" s="16" t="s">
        <v>163</v>
      </c>
      <c r="U57" s="13">
        <v>234</v>
      </c>
      <c r="V57" s="13">
        <v>263</v>
      </c>
      <c r="W57" s="15">
        <v>0.89</v>
      </c>
    </row>
    <row r="58" spans="1:23" ht="13">
      <c r="A58" s="13">
        <v>1968</v>
      </c>
      <c r="B58" s="16" t="s">
        <v>159</v>
      </c>
      <c r="C58" s="15">
        <v>28</v>
      </c>
      <c r="D58" s="13">
        <v>358</v>
      </c>
      <c r="E58" s="13">
        <v>738</v>
      </c>
      <c r="F58" s="16">
        <v>0.485</v>
      </c>
      <c r="G58" s="16">
        <v>175</v>
      </c>
      <c r="H58" s="16">
        <v>210</v>
      </c>
      <c r="I58" s="13">
        <v>0.833</v>
      </c>
      <c r="J58" s="16">
        <v>891</v>
      </c>
      <c r="K58" s="15">
        <v>31.8</v>
      </c>
      <c r="M58" s="13">
        <v>1968</v>
      </c>
      <c r="N58" s="16" t="s">
        <v>164</v>
      </c>
      <c r="O58" s="15">
        <v>50</v>
      </c>
      <c r="P58" s="15">
        <v>87</v>
      </c>
      <c r="Q58" s="15">
        <v>0.575</v>
      </c>
      <c r="S58" s="13">
        <v>1969</v>
      </c>
      <c r="T58" s="16" t="s">
        <v>160</v>
      </c>
      <c r="U58" s="13">
        <v>35</v>
      </c>
      <c r="V58" s="13">
        <v>39</v>
      </c>
      <c r="W58" s="15">
        <v>0.897</v>
      </c>
    </row>
    <row r="59" spans="1:23" ht="13">
      <c r="A59" s="13">
        <v>1967</v>
      </c>
      <c r="B59" s="16" t="s">
        <v>165</v>
      </c>
      <c r="C59" s="15">
        <v>24</v>
      </c>
      <c r="D59" s="13">
        <v>222</v>
      </c>
      <c r="E59" s="13">
        <v>431</v>
      </c>
      <c r="F59" s="16">
        <v>0.515</v>
      </c>
      <c r="G59" s="16">
        <v>173</v>
      </c>
      <c r="H59" s="16">
        <v>214</v>
      </c>
      <c r="I59" s="13">
        <v>0.808</v>
      </c>
      <c r="J59" s="16">
        <v>617</v>
      </c>
      <c r="K59" s="15">
        <v>25.7</v>
      </c>
      <c r="M59" s="13">
        <v>1967</v>
      </c>
      <c r="N59" s="16" t="s">
        <v>166</v>
      </c>
      <c r="O59" s="15">
        <v>139</v>
      </c>
      <c r="P59" s="15">
        <v>229</v>
      </c>
      <c r="Q59" s="15">
        <v>0.607</v>
      </c>
      <c r="S59" s="13">
        <v>1968</v>
      </c>
      <c r="T59" s="16" t="s">
        <v>167</v>
      </c>
      <c r="U59" s="13">
        <v>203</v>
      </c>
      <c r="V59" s="13">
        <v>229</v>
      </c>
      <c r="W59" s="15">
        <v>0.886</v>
      </c>
    </row>
    <row r="60" spans="1:23" ht="13">
      <c r="A60" s="13">
        <v>1966</v>
      </c>
      <c r="B60" s="16" t="s">
        <v>165</v>
      </c>
      <c r="C60" s="15">
        <v>25</v>
      </c>
      <c r="D60" s="13">
        <v>243</v>
      </c>
      <c r="E60" s="13">
        <v>431</v>
      </c>
      <c r="F60" s="16">
        <v>0.563</v>
      </c>
      <c r="G60" s="16">
        <v>225</v>
      </c>
      <c r="H60" s="16">
        <v>274</v>
      </c>
      <c r="I60" s="13">
        <v>0.821</v>
      </c>
      <c r="J60" s="16">
        <v>711</v>
      </c>
      <c r="K60" s="15">
        <v>28.4</v>
      </c>
      <c r="M60" s="13">
        <v>1966</v>
      </c>
      <c r="N60" s="16" t="s">
        <v>165</v>
      </c>
      <c r="O60" s="15">
        <v>243</v>
      </c>
      <c r="P60" s="15">
        <v>431</v>
      </c>
      <c r="Q60" s="15">
        <v>0.563</v>
      </c>
      <c r="S60" s="13">
        <v>1967</v>
      </c>
      <c r="T60" s="16" t="s">
        <v>168</v>
      </c>
      <c r="U60" s="13">
        <v>80</v>
      </c>
      <c r="V60" s="13">
        <v>92</v>
      </c>
      <c r="W60" s="15">
        <v>0.87</v>
      </c>
    </row>
    <row r="61" spans="1:23" ht="13">
      <c r="A61" s="13">
        <v>1965</v>
      </c>
      <c r="B61" s="16" t="s">
        <v>165</v>
      </c>
      <c r="C61" s="15">
        <v>23</v>
      </c>
      <c r="D61" s="13">
        <v>249</v>
      </c>
      <c r="E61" s="13">
        <v>432</v>
      </c>
      <c r="F61" s="16">
        <v>0.576</v>
      </c>
      <c r="G61" s="16">
        <v>145</v>
      </c>
      <c r="H61" s="16">
        <v>186</v>
      </c>
      <c r="I61" s="13">
        <v>0.78</v>
      </c>
      <c r="J61" s="16">
        <v>643</v>
      </c>
      <c r="K61" s="15">
        <v>28</v>
      </c>
      <c r="M61" s="13">
        <v>1965</v>
      </c>
      <c r="N61" s="16" t="s">
        <v>165</v>
      </c>
      <c r="O61" s="15">
        <v>249</v>
      </c>
      <c r="P61" s="15">
        <v>432</v>
      </c>
      <c r="Q61" s="15">
        <v>0.576</v>
      </c>
      <c r="S61" s="13">
        <v>1966</v>
      </c>
      <c r="T61" s="16" t="s">
        <v>167</v>
      </c>
      <c r="U61" s="13">
        <v>188</v>
      </c>
      <c r="V61" s="13">
        <v>219</v>
      </c>
      <c r="W61" s="15">
        <v>0.858</v>
      </c>
    </row>
    <row r="62" spans="1:23" ht="13">
      <c r="A62" s="13">
        <v>1964</v>
      </c>
      <c r="B62" s="16" t="s">
        <v>165</v>
      </c>
      <c r="C62" s="15">
        <v>20</v>
      </c>
      <c r="D62" s="13">
        <v>191</v>
      </c>
      <c r="E62" s="13">
        <v>353</v>
      </c>
      <c r="F62" s="16">
        <v>0.541</v>
      </c>
      <c r="G62" s="16">
        <v>156</v>
      </c>
      <c r="H62" s="16">
        <v>193</v>
      </c>
      <c r="I62" s="13">
        <v>0.808</v>
      </c>
      <c r="J62" s="16">
        <v>537</v>
      </c>
      <c r="K62" s="15">
        <v>26.8</v>
      </c>
      <c r="M62" s="13">
        <v>1964</v>
      </c>
      <c r="N62" s="16" t="s">
        <v>169</v>
      </c>
      <c r="O62" s="15" t="s">
        <v>170</v>
      </c>
      <c r="P62" s="15" t="s">
        <v>170</v>
      </c>
      <c r="Q62" s="15">
        <v>0.544</v>
      </c>
      <c r="S62" s="13">
        <v>1965</v>
      </c>
      <c r="T62" s="16" t="s">
        <v>171</v>
      </c>
      <c r="U62" s="13" t="s">
        <v>170</v>
      </c>
      <c r="V62" s="13" t="s">
        <v>170</v>
      </c>
      <c r="W62" s="15">
        <v>0.86</v>
      </c>
    </row>
    <row r="63" spans="1:23" ht="13">
      <c r="A63" s="13">
        <v>1963</v>
      </c>
      <c r="B63" s="16" t="s">
        <v>172</v>
      </c>
      <c r="C63" s="15">
        <v>26</v>
      </c>
      <c r="D63" s="13">
        <v>219</v>
      </c>
      <c r="E63" s="13">
        <v>541</v>
      </c>
      <c r="F63" s="16">
        <v>0.405</v>
      </c>
      <c r="G63" s="16">
        <v>106</v>
      </c>
      <c r="H63" s="16">
        <v>141</v>
      </c>
      <c r="I63" s="13">
        <v>0.752</v>
      </c>
      <c r="J63" s="16">
        <v>544</v>
      </c>
      <c r="K63" s="15">
        <v>20.9</v>
      </c>
      <c r="M63" s="13">
        <v>1963</v>
      </c>
      <c r="N63" s="16" t="s">
        <v>173</v>
      </c>
      <c r="O63" s="15">
        <v>109</v>
      </c>
      <c r="P63" s="15">
        <v>226</v>
      </c>
      <c r="Q63" s="15">
        <v>0.482</v>
      </c>
      <c r="S63" s="13">
        <v>1964</v>
      </c>
      <c r="T63" s="16" t="s">
        <v>174</v>
      </c>
      <c r="U63" s="13" t="s">
        <v>170</v>
      </c>
      <c r="V63" s="13" t="s">
        <v>170</v>
      </c>
      <c r="W63" s="15">
        <v>0.836</v>
      </c>
    </row>
    <row r="64" spans="1:23" ht="13">
      <c r="A64" s="13">
        <v>1962</v>
      </c>
      <c r="B64" s="16" t="s">
        <v>175</v>
      </c>
      <c r="C64" s="15">
        <v>22</v>
      </c>
      <c r="D64" s="13">
        <v>199</v>
      </c>
      <c r="E64" s="13" t="s">
        <v>170</v>
      </c>
      <c r="F64" s="16" t="s">
        <v>176</v>
      </c>
      <c r="G64" s="16">
        <v>130</v>
      </c>
      <c r="H64" s="16" t="s">
        <v>170</v>
      </c>
      <c r="I64" s="13" t="s">
        <v>176</v>
      </c>
      <c r="J64" s="16">
        <v>528</v>
      </c>
      <c r="K64" s="15">
        <v>24</v>
      </c>
      <c r="M64" s="13">
        <v>1962</v>
      </c>
      <c r="N64" s="16" t="s">
        <v>169</v>
      </c>
      <c r="O64" s="15">
        <v>108</v>
      </c>
      <c r="P64" s="15">
        <v>204</v>
      </c>
      <c r="Q64" s="15">
        <v>0.529</v>
      </c>
      <c r="S64" s="13">
        <v>1963</v>
      </c>
      <c r="T64" s="16" t="s">
        <v>177</v>
      </c>
      <c r="U64" s="13">
        <v>101</v>
      </c>
      <c r="V64" s="13">
        <v>116</v>
      </c>
      <c r="W64" s="15">
        <v>0.871</v>
      </c>
    </row>
    <row r="65" spans="1:23" ht="13">
      <c r="A65" s="13">
        <v>1961</v>
      </c>
      <c r="B65" s="16" t="s">
        <v>175</v>
      </c>
      <c r="C65" s="15">
        <v>19</v>
      </c>
      <c r="D65" s="13" t="s">
        <v>170</v>
      </c>
      <c r="E65" s="13" t="s">
        <v>170</v>
      </c>
      <c r="F65" s="16" t="s">
        <v>176</v>
      </c>
      <c r="G65" s="16" t="s">
        <v>170</v>
      </c>
      <c r="H65" s="16" t="s">
        <v>170</v>
      </c>
      <c r="I65" s="13" t="s">
        <v>176</v>
      </c>
      <c r="J65" s="16">
        <v>433</v>
      </c>
      <c r="K65" s="15">
        <v>22.8</v>
      </c>
      <c r="M65" s="13">
        <v>1961</v>
      </c>
      <c r="N65" s="16" t="s">
        <v>178</v>
      </c>
      <c r="O65" s="15" t="s">
        <v>170</v>
      </c>
      <c r="P65" s="15" t="s">
        <v>170</v>
      </c>
      <c r="Q65" s="15">
        <v>0.521</v>
      </c>
      <c r="S65" s="13">
        <v>1962</v>
      </c>
      <c r="T65" s="16" t="s">
        <v>179</v>
      </c>
      <c r="U65" s="13">
        <v>77</v>
      </c>
      <c r="V65" s="13">
        <v>93</v>
      </c>
      <c r="W65" s="15">
        <v>0.827</v>
      </c>
    </row>
    <row r="66" spans="1:23" ht="13">
      <c r="A66" s="13">
        <v>1960</v>
      </c>
      <c r="B66" s="16" t="s">
        <v>175</v>
      </c>
      <c r="C66" s="15">
        <v>21</v>
      </c>
      <c r="D66" s="13">
        <v>212</v>
      </c>
      <c r="E66" s="13">
        <v>545</v>
      </c>
      <c r="F66" s="16">
        <v>0.389</v>
      </c>
      <c r="G66" s="16">
        <v>90</v>
      </c>
      <c r="H66" s="16">
        <v>157</v>
      </c>
      <c r="I66" s="13">
        <v>0.573</v>
      </c>
      <c r="J66" s="16">
        <v>514</v>
      </c>
      <c r="K66" s="15">
        <v>24.6</v>
      </c>
      <c r="M66" s="13">
        <v>1960</v>
      </c>
      <c r="N66" s="16" t="s">
        <v>180</v>
      </c>
      <c r="O66" s="15" t="s">
        <v>170</v>
      </c>
      <c r="P66" s="15" t="s">
        <v>170</v>
      </c>
      <c r="Q66" s="15">
        <v>0.563</v>
      </c>
      <c r="S66" s="13">
        <v>1961</v>
      </c>
      <c r="T66" s="16" t="s">
        <v>181</v>
      </c>
      <c r="U66" s="13" t="s">
        <v>170</v>
      </c>
      <c r="V66" s="13" t="s">
        <v>170</v>
      </c>
      <c r="W66" s="15">
        <v>0.847</v>
      </c>
    </row>
    <row r="67" spans="1:23" ht="13">
      <c r="A67" s="2"/>
      <c r="M67" s="2"/>
      <c r="S67" s="13">
        <v>1960</v>
      </c>
      <c r="T67" s="16" t="s">
        <v>182</v>
      </c>
      <c r="U67" s="13" t="s">
        <v>170</v>
      </c>
      <c r="V67" s="13" t="s">
        <v>170</v>
      </c>
      <c r="W67" s="15">
        <v>0.831</v>
      </c>
    </row>
    <row r="68" spans="1:23" ht="12.5">
      <c r="A68" s="2"/>
      <c r="M68" s="18"/>
      <c r="S68" s="2"/>
      <c r="T68" s="3"/>
      <c r="U68" s="3"/>
      <c r="V68" s="3"/>
      <c r="W68" s="3"/>
    </row>
    <row r="69" spans="1:19" ht="12.5">
      <c r="A69" s="2"/>
      <c r="M69" s="18"/>
      <c r="S69" s="2"/>
    </row>
    <row r="70" spans="1:19" ht="14">
      <c r="A70" s="2"/>
      <c r="M70" s="19"/>
      <c r="S70" s="2"/>
    </row>
    <row r="71" spans="1:19" ht="14">
      <c r="A71" s="2"/>
      <c r="M71" s="19"/>
      <c r="S71" s="2"/>
    </row>
    <row r="72" spans="1:19" ht="12.5">
      <c r="A72" s="2"/>
      <c r="M72" s="2"/>
      <c r="S72" s="2"/>
    </row>
    <row r="73" spans="1:19" ht="12.5">
      <c r="A73" s="2"/>
      <c r="M73" s="2"/>
      <c r="S73" s="2"/>
    </row>
    <row r="74" spans="1:19" ht="12.5">
      <c r="A74" s="2"/>
      <c r="M74" s="2"/>
      <c r="S74" s="2"/>
    </row>
    <row r="75" spans="1:19" ht="12.5">
      <c r="A75" s="2"/>
      <c r="M75" s="2"/>
      <c r="S75" s="2"/>
    </row>
    <row r="76" spans="1:19" ht="12.5">
      <c r="A76" s="2"/>
      <c r="M76" s="2"/>
      <c r="S76" s="2"/>
    </row>
    <row r="77" spans="1:19" ht="12.5">
      <c r="A77" s="2"/>
      <c r="M77" s="2"/>
      <c r="S77" s="2"/>
    </row>
    <row r="78" spans="1:19" ht="12.5">
      <c r="A78" s="2"/>
      <c r="M78" s="2"/>
      <c r="S78" s="2"/>
    </row>
    <row r="79" spans="1:19" ht="12.5">
      <c r="A79" s="2"/>
      <c r="M79" s="2"/>
      <c r="S79" s="2"/>
    </row>
    <row r="80" spans="1:19" ht="12.5">
      <c r="A80" s="2"/>
      <c r="M80" s="2"/>
      <c r="S80" s="2"/>
    </row>
    <row r="81" spans="1:19" ht="12.5">
      <c r="A81" s="2"/>
      <c r="M81" s="2"/>
      <c r="S81" s="2"/>
    </row>
    <row r="82" spans="1:19" ht="12.5">
      <c r="A82" s="2"/>
      <c r="M82" s="2"/>
      <c r="S82" s="2"/>
    </row>
    <row r="83" spans="1:19" ht="12.5">
      <c r="A83" s="2"/>
      <c r="M83" s="2"/>
      <c r="S83" s="2"/>
    </row>
    <row r="84" spans="1:19" ht="12.5">
      <c r="A84" s="2"/>
      <c r="M84" s="2"/>
      <c r="S84" s="2"/>
    </row>
    <row r="85" spans="1:19" ht="12.5">
      <c r="A85" s="2"/>
      <c r="M85" s="2"/>
      <c r="S85" s="2"/>
    </row>
    <row r="86" spans="1:19" ht="12.5">
      <c r="A86" s="2"/>
      <c r="M86" s="2"/>
      <c r="S86" s="2"/>
    </row>
    <row r="87" spans="1:19" ht="12.5">
      <c r="A87" s="2"/>
      <c r="M87" s="2"/>
      <c r="S87" s="2"/>
    </row>
    <row r="88" spans="1:19" ht="12.5">
      <c r="A88" s="2"/>
      <c r="M88" s="2"/>
      <c r="S88" s="2"/>
    </row>
    <row r="89" spans="1:19" ht="12.5">
      <c r="A89" s="2"/>
      <c r="M89" s="2"/>
      <c r="S89" s="2"/>
    </row>
    <row r="90" spans="1:19" ht="12.5">
      <c r="A90" s="2"/>
      <c r="M90" s="2"/>
      <c r="S90" s="2"/>
    </row>
    <row r="91" spans="1:19" ht="12.5">
      <c r="A91" s="2"/>
      <c r="M91" s="2"/>
      <c r="S91" s="2"/>
    </row>
    <row r="92" spans="1:19" ht="12.5">
      <c r="A92" s="2"/>
      <c r="M92" s="2"/>
      <c r="S92" s="2"/>
    </row>
    <row r="93" spans="1:19" ht="12.5">
      <c r="A93" s="2"/>
      <c r="M93" s="2"/>
      <c r="S93" s="2"/>
    </row>
    <row r="94" spans="1:19" ht="12.5">
      <c r="A94" s="2"/>
      <c r="M94" s="2"/>
      <c r="S94" s="2"/>
    </row>
    <row r="95" spans="1:19" ht="12.5">
      <c r="A95" s="2"/>
      <c r="M95" s="2"/>
      <c r="S95" s="2"/>
    </row>
    <row r="96" spans="1:19" ht="12.5">
      <c r="A96" s="2"/>
      <c r="M96" s="2"/>
      <c r="S96" s="2"/>
    </row>
    <row r="97" spans="1:19" ht="12.5">
      <c r="A97" s="2"/>
      <c r="M97" s="2"/>
      <c r="S97" s="2"/>
    </row>
    <row r="98" spans="1:19" ht="12.5">
      <c r="A98" s="2"/>
      <c r="M98" s="2"/>
      <c r="S98" s="2"/>
    </row>
    <row r="99" spans="1:19" ht="12.5">
      <c r="A99" s="2"/>
      <c r="M99" s="2"/>
      <c r="S99" s="2"/>
    </row>
    <row r="100" spans="1:19" ht="12.5">
      <c r="A100" s="2"/>
      <c r="M100" s="2"/>
      <c r="S100" s="2"/>
    </row>
    <row r="101" spans="1:19" ht="12.5">
      <c r="A101" s="2"/>
      <c r="M101" s="2"/>
      <c r="S101" s="2"/>
    </row>
    <row r="102" spans="1:19" ht="12.5">
      <c r="A102" s="2"/>
      <c r="M102" s="2"/>
      <c r="S102" s="2"/>
    </row>
    <row r="103" spans="1:19" ht="12.5">
      <c r="A103" s="2"/>
      <c r="M103" s="2"/>
      <c r="S103" s="2"/>
    </row>
    <row r="104" spans="1:19" ht="12.5">
      <c r="A104" s="2"/>
      <c r="M104" s="2"/>
      <c r="S104" s="2"/>
    </row>
    <row r="105" spans="1:19" ht="12.5">
      <c r="A105" s="2"/>
      <c r="M105" s="2"/>
      <c r="S105" s="2"/>
    </row>
    <row r="106" spans="1:19" ht="12.5">
      <c r="A106" s="2"/>
      <c r="M106" s="2"/>
      <c r="S106" s="2"/>
    </row>
    <row r="107" spans="1:19" ht="12.5">
      <c r="A107" s="2"/>
      <c r="M107" s="2"/>
      <c r="S107" s="2"/>
    </row>
    <row r="108" spans="1:19" ht="12.5">
      <c r="A108" s="2"/>
      <c r="M108" s="2"/>
      <c r="S108" s="2"/>
    </row>
    <row r="109" spans="1:19" ht="12.5">
      <c r="A109" s="2"/>
      <c r="M109" s="2"/>
      <c r="S109" s="2"/>
    </row>
    <row r="110" spans="1:19" ht="12.5">
      <c r="A110" s="2"/>
      <c r="M110" s="2"/>
      <c r="S110" s="2"/>
    </row>
    <row r="111" spans="1:19" ht="12.5">
      <c r="A111" s="2"/>
      <c r="M111" s="2"/>
      <c r="S111" s="2"/>
    </row>
    <row r="112" spans="1:19" ht="12.5">
      <c r="A112" s="2"/>
      <c r="M112" s="2"/>
      <c r="S112" s="2"/>
    </row>
    <row r="113" spans="1:19" ht="12.5">
      <c r="A113" s="2"/>
      <c r="M113" s="2"/>
      <c r="S113" s="2"/>
    </row>
    <row r="114" spans="1:19" ht="12.5">
      <c r="A114" s="2"/>
      <c r="M114" s="2"/>
      <c r="S114" s="2"/>
    </row>
    <row r="115" spans="1:19" ht="12.5">
      <c r="A115" s="2"/>
      <c r="M115" s="2"/>
      <c r="S115" s="2"/>
    </row>
    <row r="116" spans="1:19" ht="12.5">
      <c r="A116" s="2"/>
      <c r="M116" s="2"/>
      <c r="S116" s="2"/>
    </row>
    <row r="117" spans="1:19" ht="12.5">
      <c r="A117" s="2"/>
      <c r="M117" s="2"/>
      <c r="S117" s="2"/>
    </row>
    <row r="118" spans="1:19" ht="12.5">
      <c r="A118" s="2"/>
      <c r="M118" s="2"/>
      <c r="S118" s="2"/>
    </row>
    <row r="119" spans="1:19" ht="12.5">
      <c r="A119" s="2"/>
      <c r="M119" s="2"/>
      <c r="S119" s="2"/>
    </row>
    <row r="120" spans="1:19" ht="12.5">
      <c r="A120" s="2"/>
      <c r="M120" s="2"/>
      <c r="S120" s="2"/>
    </row>
    <row r="121" spans="1:19" ht="12.5">
      <c r="A121" s="2"/>
      <c r="M121" s="2"/>
      <c r="S121" s="2"/>
    </row>
    <row r="122" spans="1:19" ht="12.5">
      <c r="A122" s="2"/>
      <c r="M122" s="2"/>
      <c r="S122" s="2"/>
    </row>
    <row r="123" spans="1:19" ht="12.5">
      <c r="A123" s="2"/>
      <c r="M123" s="2"/>
      <c r="S123" s="2"/>
    </row>
    <row r="124" spans="1:19" ht="12.5">
      <c r="A124" s="2"/>
      <c r="M124" s="2"/>
      <c r="S124" s="2"/>
    </row>
    <row r="125" spans="1:19" ht="12.5">
      <c r="A125" s="2"/>
      <c r="M125" s="2"/>
      <c r="S125" s="2"/>
    </row>
    <row r="126" spans="1:19" ht="12.5">
      <c r="A126" s="2"/>
      <c r="M126" s="2"/>
      <c r="S126" s="2"/>
    </row>
    <row r="127" spans="1:19" ht="12.5">
      <c r="A127" s="2"/>
      <c r="M127" s="2"/>
      <c r="S127" s="2"/>
    </row>
    <row r="128" spans="1:19" ht="12.5">
      <c r="A128" s="2"/>
      <c r="M128" s="2"/>
      <c r="S128" s="2"/>
    </row>
    <row r="129" spans="1:19" ht="12.5">
      <c r="A129" s="2"/>
      <c r="M129" s="2"/>
      <c r="S129" s="2"/>
    </row>
    <row r="130" spans="1:19" ht="12.5">
      <c r="A130" s="2"/>
      <c r="M130" s="2"/>
      <c r="S130" s="2"/>
    </row>
    <row r="131" spans="1:19" ht="12.5">
      <c r="A131" s="2"/>
      <c r="M131" s="2"/>
      <c r="S131" s="2"/>
    </row>
    <row r="132" spans="1:19" ht="12.5">
      <c r="A132" s="2"/>
      <c r="M132" s="2"/>
      <c r="S132" s="2"/>
    </row>
    <row r="133" spans="1:19" ht="12.5">
      <c r="A133" s="2"/>
      <c r="M133" s="2"/>
      <c r="S133" s="2"/>
    </row>
    <row r="134" spans="1:19" ht="12.5">
      <c r="A134" s="2"/>
      <c r="M134" s="2"/>
      <c r="S134" s="2"/>
    </row>
    <row r="135" spans="1:19" ht="12.5">
      <c r="A135" s="2"/>
      <c r="M135" s="2"/>
      <c r="S135" s="2"/>
    </row>
    <row r="136" spans="1:19" ht="12.5">
      <c r="A136" s="2"/>
      <c r="M136" s="2"/>
      <c r="S136" s="2"/>
    </row>
    <row r="137" spans="1:19" ht="12.5">
      <c r="A137" s="2"/>
      <c r="M137" s="2"/>
      <c r="S137" s="2"/>
    </row>
    <row r="138" spans="1:19" ht="12.5">
      <c r="A138" s="2"/>
      <c r="M138" s="2"/>
      <c r="S138" s="2"/>
    </row>
    <row r="139" spans="1:19" ht="12.5">
      <c r="A139" s="2"/>
      <c r="M139" s="2"/>
      <c r="S139" s="2"/>
    </row>
    <row r="140" spans="1:19" ht="12.5">
      <c r="A140" s="2"/>
      <c r="M140" s="2"/>
      <c r="S140" s="2"/>
    </row>
    <row r="141" spans="1:19" ht="12.5">
      <c r="A141" s="2"/>
      <c r="M141" s="2"/>
      <c r="S141" s="2"/>
    </row>
    <row r="142" spans="1:19" ht="12.5">
      <c r="A142" s="2"/>
      <c r="M142" s="2"/>
      <c r="S142" s="2"/>
    </row>
    <row r="143" spans="1:19" ht="12.5">
      <c r="A143" s="2"/>
      <c r="M143" s="2"/>
      <c r="S143" s="2"/>
    </row>
    <row r="144" spans="1:19" ht="12.5">
      <c r="A144" s="2"/>
      <c r="M144" s="2"/>
      <c r="S144" s="2"/>
    </row>
    <row r="145" spans="1:19" ht="12.5">
      <c r="A145" s="2"/>
      <c r="M145" s="2"/>
      <c r="S145" s="2"/>
    </row>
    <row r="146" spans="1:19" ht="12.5">
      <c r="A146" s="2"/>
      <c r="M146" s="2"/>
      <c r="S146" s="2"/>
    </row>
    <row r="147" spans="1:19" ht="12.5">
      <c r="A147" s="2"/>
      <c r="M147" s="2"/>
      <c r="S147" s="2"/>
    </row>
    <row r="148" spans="1:19" ht="12.5">
      <c r="A148" s="2"/>
      <c r="M148" s="2"/>
      <c r="S148" s="2"/>
    </row>
    <row r="149" spans="1:19" ht="12.5">
      <c r="A149" s="2"/>
      <c r="M149" s="2"/>
      <c r="S149" s="2"/>
    </row>
    <row r="150" spans="1:19" ht="12.5">
      <c r="A150" s="2"/>
      <c r="M150" s="2"/>
      <c r="S150" s="2"/>
    </row>
    <row r="151" spans="1:19" ht="12.5">
      <c r="A151" s="2"/>
      <c r="M151" s="2"/>
      <c r="S151" s="2"/>
    </row>
    <row r="152" spans="1:19" ht="12.5">
      <c r="A152" s="2"/>
      <c r="M152" s="2"/>
      <c r="S152" s="2"/>
    </row>
    <row r="153" spans="1:19" ht="12.5">
      <c r="A153" s="2"/>
      <c r="M153" s="2"/>
      <c r="S153" s="2"/>
    </row>
    <row r="154" spans="1:19" ht="12.5">
      <c r="A154" s="2"/>
      <c r="M154" s="2"/>
      <c r="S154" s="2"/>
    </row>
    <row r="155" spans="1:19" ht="12.5">
      <c r="A155" s="2"/>
      <c r="M155" s="2"/>
      <c r="S155" s="2"/>
    </row>
    <row r="156" spans="1:19" ht="12.5">
      <c r="A156" s="2"/>
      <c r="M156" s="2"/>
      <c r="S156" s="2"/>
    </row>
    <row r="157" spans="1:19" ht="12.5">
      <c r="A157" s="2"/>
      <c r="M157" s="2"/>
      <c r="S157" s="2"/>
    </row>
    <row r="158" spans="1:19" ht="12.5">
      <c r="A158" s="2"/>
      <c r="M158" s="2"/>
      <c r="S158" s="2"/>
    </row>
    <row r="159" spans="1:19" ht="12.5">
      <c r="A159" s="2"/>
      <c r="M159" s="2"/>
      <c r="S159" s="2"/>
    </row>
    <row r="160" spans="1:19" ht="12.5">
      <c r="A160" s="2"/>
      <c r="M160" s="2"/>
      <c r="S160" s="2"/>
    </row>
    <row r="161" spans="1:19" ht="12.5">
      <c r="A161" s="2"/>
      <c r="M161" s="2"/>
      <c r="S161" s="2"/>
    </row>
    <row r="162" spans="1:19" ht="12.5">
      <c r="A162" s="2"/>
      <c r="M162" s="2"/>
      <c r="S162" s="2"/>
    </row>
    <row r="163" spans="1:19" ht="12.5">
      <c r="A163" s="2"/>
      <c r="M163" s="2"/>
      <c r="S163" s="2"/>
    </row>
    <row r="164" spans="1:19" ht="12.5">
      <c r="A164" s="2"/>
      <c r="M164" s="2"/>
      <c r="S164" s="2"/>
    </row>
    <row r="165" spans="1:19" ht="12.5">
      <c r="A165" s="2"/>
      <c r="M165" s="2"/>
      <c r="S165" s="2"/>
    </row>
    <row r="166" spans="1:19" ht="12.5">
      <c r="A166" s="2"/>
      <c r="M166" s="2"/>
      <c r="S166" s="2"/>
    </row>
    <row r="167" spans="1:19" ht="12.5">
      <c r="A167" s="2"/>
      <c r="M167" s="2"/>
      <c r="S167" s="2"/>
    </row>
    <row r="168" spans="1:19" ht="12.5">
      <c r="A168" s="2"/>
      <c r="M168" s="2"/>
      <c r="S168" s="2"/>
    </row>
    <row r="169" spans="1:19" ht="12.5">
      <c r="A169" s="2"/>
      <c r="M169" s="2"/>
      <c r="S169" s="2"/>
    </row>
    <row r="170" spans="1:19" ht="12.5">
      <c r="A170" s="2"/>
      <c r="M170" s="2"/>
      <c r="S170" s="2"/>
    </row>
    <row r="171" spans="1:19" ht="12.5">
      <c r="A171" s="2"/>
      <c r="M171" s="2"/>
      <c r="S171" s="2"/>
    </row>
    <row r="172" spans="1:19" ht="12.5">
      <c r="A172" s="2"/>
      <c r="M172" s="2"/>
      <c r="S172" s="2"/>
    </row>
    <row r="173" spans="1:19" ht="12.5">
      <c r="A173" s="2"/>
      <c r="M173" s="2"/>
      <c r="S173" s="2"/>
    </row>
    <row r="174" spans="1:19" ht="12.5">
      <c r="A174" s="2"/>
      <c r="M174" s="2"/>
      <c r="S174" s="2"/>
    </row>
    <row r="175" spans="1:19" ht="12.5">
      <c r="A175" s="2"/>
      <c r="M175" s="2"/>
      <c r="S175" s="2"/>
    </row>
    <row r="176" spans="1:19" ht="12.5">
      <c r="A176" s="2"/>
      <c r="M176" s="2"/>
      <c r="S176" s="2"/>
    </row>
    <row r="177" spans="1:19" ht="12.5">
      <c r="A177" s="2"/>
      <c r="M177" s="2"/>
      <c r="S177" s="2"/>
    </row>
    <row r="178" spans="1:19" ht="12.5">
      <c r="A178" s="2"/>
      <c r="M178" s="2"/>
      <c r="S178" s="2"/>
    </row>
    <row r="179" spans="1:19" ht="12.5">
      <c r="A179" s="2"/>
      <c r="M179" s="2"/>
      <c r="S179" s="2"/>
    </row>
    <row r="180" spans="1:19" ht="12.5">
      <c r="A180" s="2"/>
      <c r="M180" s="2"/>
      <c r="S180" s="2"/>
    </row>
    <row r="181" spans="1:19" ht="12.5">
      <c r="A181" s="2"/>
      <c r="M181" s="2"/>
      <c r="S181" s="2"/>
    </row>
    <row r="182" spans="1:19" ht="12.5">
      <c r="A182" s="2"/>
      <c r="M182" s="2"/>
      <c r="S182" s="2"/>
    </row>
    <row r="183" spans="1:19" ht="12.5">
      <c r="A183" s="2"/>
      <c r="M183" s="2"/>
      <c r="S183" s="2"/>
    </row>
    <row r="184" spans="1:19" ht="12.5">
      <c r="A184" s="2"/>
      <c r="M184" s="2"/>
      <c r="S184" s="2"/>
    </row>
    <row r="185" spans="1:19" ht="12.5">
      <c r="A185" s="2"/>
      <c r="M185" s="2"/>
      <c r="S185" s="2"/>
    </row>
    <row r="186" spans="1:19" ht="12.5">
      <c r="A186" s="2"/>
      <c r="M186" s="2"/>
      <c r="S186" s="2"/>
    </row>
    <row r="187" spans="1:19" ht="12.5">
      <c r="A187" s="2"/>
      <c r="M187" s="2"/>
      <c r="S187" s="2"/>
    </row>
    <row r="188" spans="1:19" ht="12.5">
      <c r="A188" s="2"/>
      <c r="M188" s="2"/>
      <c r="S188" s="2"/>
    </row>
    <row r="189" spans="1:19" ht="12.5">
      <c r="A189" s="2"/>
      <c r="M189" s="2"/>
      <c r="S189" s="2"/>
    </row>
    <row r="190" spans="1:19" ht="12.5">
      <c r="A190" s="2"/>
      <c r="M190" s="2"/>
      <c r="S190" s="2"/>
    </row>
    <row r="191" spans="1:19" ht="12.5">
      <c r="A191" s="2"/>
      <c r="M191" s="2"/>
      <c r="S191" s="2"/>
    </row>
    <row r="192" spans="1:19" ht="12.5">
      <c r="A192" s="2"/>
      <c r="M192" s="2"/>
      <c r="S192" s="2"/>
    </row>
    <row r="193" spans="1:19" ht="12.5">
      <c r="A193" s="2"/>
      <c r="M193" s="2"/>
      <c r="S193" s="2"/>
    </row>
    <row r="194" spans="1:19" ht="12.5">
      <c r="A194" s="2"/>
      <c r="M194" s="2"/>
      <c r="S194" s="2"/>
    </row>
    <row r="195" spans="1:19" ht="12.5">
      <c r="A195" s="2"/>
      <c r="M195" s="2"/>
      <c r="S195" s="2"/>
    </row>
    <row r="196" spans="1:19" ht="12.5">
      <c r="A196" s="2"/>
      <c r="M196" s="2"/>
      <c r="S196" s="2"/>
    </row>
    <row r="197" spans="1:19" ht="12.5">
      <c r="A197" s="2"/>
      <c r="M197" s="2"/>
      <c r="S197" s="2"/>
    </row>
    <row r="198" spans="1:19" ht="12.5">
      <c r="A198" s="2"/>
      <c r="M198" s="2"/>
      <c r="S198" s="2"/>
    </row>
    <row r="199" spans="1:19" ht="12.5">
      <c r="A199" s="2"/>
      <c r="M199" s="2"/>
      <c r="S199" s="2"/>
    </row>
    <row r="200" spans="1:19" ht="12.5">
      <c r="A200" s="2"/>
      <c r="M200" s="2"/>
      <c r="S200" s="2"/>
    </row>
    <row r="201" spans="1:19" ht="12.5">
      <c r="A201" s="2"/>
      <c r="M201" s="2"/>
      <c r="S201" s="2"/>
    </row>
    <row r="202" spans="1:19" ht="12.5">
      <c r="A202" s="2"/>
      <c r="M202" s="2"/>
      <c r="S202" s="2"/>
    </row>
    <row r="203" spans="1:19" ht="12.5">
      <c r="A203" s="2"/>
      <c r="M203" s="2"/>
      <c r="S203" s="2"/>
    </row>
    <row r="204" spans="1:19" ht="12.5">
      <c r="A204" s="2"/>
      <c r="M204" s="2"/>
      <c r="S204" s="2"/>
    </row>
    <row r="205" spans="1:19" ht="12.5">
      <c r="A205" s="2"/>
      <c r="M205" s="2"/>
      <c r="S205" s="2"/>
    </row>
    <row r="206" spans="1:19" ht="12.5">
      <c r="A206" s="2"/>
      <c r="M206" s="2"/>
      <c r="S206" s="2"/>
    </row>
    <row r="207" spans="1:19" ht="12.5">
      <c r="A207" s="2"/>
      <c r="M207" s="2"/>
      <c r="S207" s="2"/>
    </row>
    <row r="208" spans="1:19" ht="12.5">
      <c r="A208" s="2"/>
      <c r="M208" s="2"/>
      <c r="S208" s="2"/>
    </row>
    <row r="209" spans="1:19" ht="12.5">
      <c r="A209" s="2"/>
      <c r="M209" s="2"/>
      <c r="S209" s="2"/>
    </row>
    <row r="210" spans="1:19" ht="12.5">
      <c r="A210" s="2"/>
      <c r="M210" s="2"/>
      <c r="S210" s="2"/>
    </row>
    <row r="211" spans="1:19" ht="12.5">
      <c r="A211" s="2"/>
      <c r="M211" s="2"/>
      <c r="S211" s="2"/>
    </row>
    <row r="212" spans="1:19" ht="12.5">
      <c r="A212" s="2"/>
      <c r="M212" s="2"/>
      <c r="S212" s="2"/>
    </row>
    <row r="213" spans="1:19" ht="12.5">
      <c r="A213" s="2"/>
      <c r="M213" s="2"/>
      <c r="S213" s="2"/>
    </row>
    <row r="214" spans="1:19" ht="12.5">
      <c r="A214" s="2"/>
      <c r="M214" s="2"/>
      <c r="S214" s="2"/>
    </row>
    <row r="215" spans="1:19" ht="12.5">
      <c r="A215" s="2"/>
      <c r="M215" s="2"/>
      <c r="S215" s="2"/>
    </row>
    <row r="216" spans="1:19" ht="12.5">
      <c r="A216" s="2"/>
      <c r="M216" s="2"/>
      <c r="S216" s="2"/>
    </row>
    <row r="217" spans="1:19" ht="12.5">
      <c r="A217" s="2"/>
      <c r="M217" s="2"/>
      <c r="S217" s="2"/>
    </row>
    <row r="218" spans="1:19" ht="12.5">
      <c r="A218" s="2"/>
      <c r="M218" s="2"/>
      <c r="S218" s="2"/>
    </row>
    <row r="219" spans="1:19" ht="12.5">
      <c r="A219" s="2"/>
      <c r="M219" s="2"/>
      <c r="S219" s="2"/>
    </row>
    <row r="220" spans="1:19" ht="12.5">
      <c r="A220" s="2"/>
      <c r="M220" s="2"/>
      <c r="S220" s="2"/>
    </row>
    <row r="221" spans="1:19" ht="12.5">
      <c r="A221" s="2"/>
      <c r="M221" s="2"/>
      <c r="S221" s="2"/>
    </row>
    <row r="222" spans="1:19" ht="12.5">
      <c r="A222" s="2"/>
      <c r="M222" s="2"/>
      <c r="S222" s="2"/>
    </row>
    <row r="223" spans="1:19" ht="12.5">
      <c r="A223" s="2"/>
      <c r="M223" s="2"/>
      <c r="S223" s="2"/>
    </row>
    <row r="224" spans="1:19" ht="12.5">
      <c r="A224" s="2"/>
      <c r="M224" s="2"/>
      <c r="S224" s="2"/>
    </row>
    <row r="225" spans="1:19" ht="12.5">
      <c r="A225" s="2"/>
      <c r="M225" s="2"/>
      <c r="S225" s="2"/>
    </row>
    <row r="226" spans="1:19" ht="12.5">
      <c r="A226" s="2"/>
      <c r="M226" s="2"/>
      <c r="S226" s="2"/>
    </row>
    <row r="227" spans="1:19" ht="12.5">
      <c r="A227" s="2"/>
      <c r="M227" s="2"/>
      <c r="S227" s="2"/>
    </row>
    <row r="228" spans="1:19" ht="12.5">
      <c r="A228" s="2"/>
      <c r="M228" s="2"/>
      <c r="S228" s="2"/>
    </row>
    <row r="229" spans="1:19" ht="12.5">
      <c r="A229" s="2"/>
      <c r="M229" s="2"/>
      <c r="S229" s="2"/>
    </row>
    <row r="230" spans="1:19" ht="12.5">
      <c r="A230" s="2"/>
      <c r="M230" s="2"/>
      <c r="S230" s="2"/>
    </row>
    <row r="231" spans="1:19" ht="12.5">
      <c r="A231" s="2"/>
      <c r="M231" s="2"/>
      <c r="S231" s="2"/>
    </row>
    <row r="232" spans="1:19" ht="12.5">
      <c r="A232" s="2"/>
      <c r="M232" s="2"/>
      <c r="S232" s="2"/>
    </row>
    <row r="233" spans="1:19" ht="12.5">
      <c r="A233" s="2"/>
      <c r="M233" s="2"/>
      <c r="S233" s="2"/>
    </row>
    <row r="234" spans="1:19" ht="12.5">
      <c r="A234" s="2"/>
      <c r="M234" s="2"/>
      <c r="S234" s="2"/>
    </row>
    <row r="235" spans="1:19" ht="12.5">
      <c r="A235" s="2"/>
      <c r="M235" s="2"/>
      <c r="S235" s="2"/>
    </row>
    <row r="236" spans="1:19" ht="12.5">
      <c r="A236" s="2"/>
      <c r="M236" s="2"/>
      <c r="S236" s="2"/>
    </row>
    <row r="237" spans="1:19" ht="12.5">
      <c r="A237" s="2"/>
      <c r="M237" s="2"/>
      <c r="S237" s="2"/>
    </row>
    <row r="238" spans="1:19" ht="12.5">
      <c r="A238" s="2"/>
      <c r="M238" s="2"/>
      <c r="S238" s="2"/>
    </row>
    <row r="239" spans="1:19" ht="12.5">
      <c r="A239" s="2"/>
      <c r="M239" s="2"/>
      <c r="S239" s="2"/>
    </row>
    <row r="240" spans="1:19" ht="12.5">
      <c r="A240" s="2"/>
      <c r="M240" s="2"/>
      <c r="S240" s="2"/>
    </row>
    <row r="241" spans="1:19" ht="12.5">
      <c r="A241" s="2"/>
      <c r="M241" s="2"/>
      <c r="S241" s="2"/>
    </row>
    <row r="242" spans="1:19" ht="12.5">
      <c r="A242" s="2"/>
      <c r="M242" s="2"/>
      <c r="S242" s="2"/>
    </row>
    <row r="243" spans="1:19" ht="12.5">
      <c r="A243" s="2"/>
      <c r="M243" s="2"/>
      <c r="S243" s="2"/>
    </row>
    <row r="244" spans="1:19" ht="12.5">
      <c r="A244" s="2"/>
      <c r="M244" s="2"/>
      <c r="S244" s="2"/>
    </row>
    <row r="245" spans="1:19" ht="12.5">
      <c r="A245" s="2"/>
      <c r="M245" s="2"/>
      <c r="S245" s="2"/>
    </row>
    <row r="246" spans="1:19" ht="12.5">
      <c r="A246" s="2"/>
      <c r="M246" s="2"/>
      <c r="S246" s="2"/>
    </row>
    <row r="247" spans="1:19" ht="12.5">
      <c r="A247" s="2"/>
      <c r="M247" s="2"/>
      <c r="S247" s="2"/>
    </row>
    <row r="248" spans="1:19" ht="12.5">
      <c r="A248" s="2"/>
      <c r="M248" s="2"/>
      <c r="S248" s="2"/>
    </row>
    <row r="249" spans="1:19" ht="12.5">
      <c r="A249" s="2"/>
      <c r="M249" s="2"/>
      <c r="S249" s="2"/>
    </row>
    <row r="250" spans="1:19" ht="12.5">
      <c r="A250" s="2"/>
      <c r="M250" s="2"/>
      <c r="S250" s="2"/>
    </row>
    <row r="251" spans="1:19" ht="12.5">
      <c r="A251" s="2"/>
      <c r="M251" s="2"/>
      <c r="S251" s="2"/>
    </row>
    <row r="252" spans="1:19" ht="12.5">
      <c r="A252" s="2"/>
      <c r="M252" s="2"/>
      <c r="S252" s="2"/>
    </row>
    <row r="253" spans="1:19" ht="12.5">
      <c r="A253" s="2"/>
      <c r="M253" s="2"/>
      <c r="S253" s="2"/>
    </row>
    <row r="254" spans="1:19" ht="12.5">
      <c r="A254" s="2"/>
      <c r="M254" s="2"/>
      <c r="S254" s="2"/>
    </row>
    <row r="255" spans="1:19" ht="12.5">
      <c r="A255" s="2"/>
      <c r="M255" s="2"/>
      <c r="S255" s="2"/>
    </row>
    <row r="256" spans="1:19" ht="12.5">
      <c r="A256" s="2"/>
      <c r="M256" s="2"/>
      <c r="S256" s="2"/>
    </row>
    <row r="257" spans="1:19" ht="12.5">
      <c r="A257" s="2"/>
      <c r="M257" s="2"/>
      <c r="S257" s="2"/>
    </row>
    <row r="258" spans="1:19" ht="12.5">
      <c r="A258" s="2"/>
      <c r="M258" s="2"/>
      <c r="S258" s="2"/>
    </row>
    <row r="259" spans="1:19" ht="12.5">
      <c r="A259" s="2"/>
      <c r="M259" s="2"/>
      <c r="S259" s="2"/>
    </row>
    <row r="260" spans="1:19" ht="12.5">
      <c r="A260" s="2"/>
      <c r="M260" s="2"/>
      <c r="S260" s="2"/>
    </row>
    <row r="261" spans="1:19" ht="12.5">
      <c r="A261" s="2"/>
      <c r="M261" s="2"/>
      <c r="S261" s="2"/>
    </row>
    <row r="262" spans="1:19" ht="12.5">
      <c r="A262" s="2"/>
      <c r="M262" s="2"/>
      <c r="S262" s="2"/>
    </row>
    <row r="263" spans="1:19" ht="12.5">
      <c r="A263" s="2"/>
      <c r="M263" s="2"/>
      <c r="S263" s="2"/>
    </row>
    <row r="264" spans="1:19" ht="12.5">
      <c r="A264" s="2"/>
      <c r="M264" s="2"/>
      <c r="S264" s="2"/>
    </row>
    <row r="265" spans="1:19" ht="12.5">
      <c r="A265" s="2"/>
      <c r="M265" s="2"/>
      <c r="S265" s="2"/>
    </row>
    <row r="266" spans="1:19" ht="12.5">
      <c r="A266" s="2"/>
      <c r="M266" s="2"/>
      <c r="S266" s="2"/>
    </row>
    <row r="267" spans="1:19" ht="12.5">
      <c r="A267" s="2"/>
      <c r="M267" s="2"/>
      <c r="S267" s="2"/>
    </row>
    <row r="268" spans="1:19" ht="12.5">
      <c r="A268" s="2"/>
      <c r="M268" s="2"/>
      <c r="S268" s="2"/>
    </row>
    <row r="269" spans="1:19" ht="12.5">
      <c r="A269" s="2"/>
      <c r="M269" s="2"/>
      <c r="S269" s="2"/>
    </row>
    <row r="270" spans="1:19" ht="12.5">
      <c r="A270" s="2"/>
      <c r="M270" s="2"/>
      <c r="S270" s="2"/>
    </row>
    <row r="271" spans="1:19" ht="12.5">
      <c r="A271" s="2"/>
      <c r="M271" s="2"/>
      <c r="S271" s="2"/>
    </row>
    <row r="272" spans="1:19" ht="12.5">
      <c r="A272" s="2"/>
      <c r="M272" s="2"/>
      <c r="S272" s="2"/>
    </row>
    <row r="273" spans="1:19" ht="12.5">
      <c r="A273" s="2"/>
      <c r="M273" s="2"/>
      <c r="S273" s="2"/>
    </row>
    <row r="274" spans="1:19" ht="12.5">
      <c r="A274" s="2"/>
      <c r="M274" s="2"/>
      <c r="S274" s="2"/>
    </row>
    <row r="275" spans="1:19" ht="12.5">
      <c r="A275" s="2"/>
      <c r="M275" s="2"/>
      <c r="S275" s="2"/>
    </row>
    <row r="276" spans="1:19" ht="12.5">
      <c r="A276" s="2"/>
      <c r="M276" s="2"/>
      <c r="S276" s="2"/>
    </row>
    <row r="277" spans="1:19" ht="12.5">
      <c r="A277" s="2"/>
      <c r="M277" s="2"/>
      <c r="S277" s="2"/>
    </row>
    <row r="278" spans="1:19" ht="12.5">
      <c r="A278" s="2"/>
      <c r="M278" s="2"/>
      <c r="S278" s="2"/>
    </row>
    <row r="279" spans="1:19" ht="12.5">
      <c r="A279" s="2"/>
      <c r="M279" s="2"/>
      <c r="S279" s="2"/>
    </row>
    <row r="280" spans="1:19" ht="12.5">
      <c r="A280" s="2"/>
      <c r="M280" s="2"/>
      <c r="S280" s="2"/>
    </row>
    <row r="281" spans="1:19" ht="12.5">
      <c r="A281" s="2"/>
      <c r="M281" s="2"/>
      <c r="S281" s="2"/>
    </row>
    <row r="282" spans="1:19" ht="12.5">
      <c r="A282" s="2"/>
      <c r="M282" s="2"/>
      <c r="S282" s="2"/>
    </row>
    <row r="283" spans="1:19" ht="12.5">
      <c r="A283" s="2"/>
      <c r="M283" s="2"/>
      <c r="S283" s="2"/>
    </row>
    <row r="284" spans="1:19" ht="12.5">
      <c r="A284" s="2"/>
      <c r="M284" s="2"/>
      <c r="S284" s="2"/>
    </row>
    <row r="285" spans="1:19" ht="12.5">
      <c r="A285" s="2"/>
      <c r="M285" s="2"/>
      <c r="S285" s="2"/>
    </row>
    <row r="286" spans="1:19" ht="12.5">
      <c r="A286" s="2"/>
      <c r="M286" s="2"/>
      <c r="S286" s="2"/>
    </row>
    <row r="287" spans="1:19" ht="12.5">
      <c r="A287" s="2"/>
      <c r="M287" s="2"/>
      <c r="S287" s="2"/>
    </row>
    <row r="288" spans="1:19" ht="12.5">
      <c r="A288" s="2"/>
      <c r="M288" s="2"/>
      <c r="S288" s="2"/>
    </row>
    <row r="289" spans="1:19" ht="12.5">
      <c r="A289" s="2"/>
      <c r="M289" s="2"/>
      <c r="S289" s="2"/>
    </row>
    <row r="290" spans="1:19" ht="12.5">
      <c r="A290" s="2"/>
      <c r="M290" s="2"/>
      <c r="S290" s="2"/>
    </row>
    <row r="291" spans="1:19" ht="12.5">
      <c r="A291" s="2"/>
      <c r="M291" s="2"/>
      <c r="S291" s="2"/>
    </row>
    <row r="292" spans="1:19" ht="12.5">
      <c r="A292" s="2"/>
      <c r="M292" s="2"/>
      <c r="S292" s="2"/>
    </row>
    <row r="293" spans="1:19" ht="12.5">
      <c r="A293" s="2"/>
      <c r="M293" s="2"/>
      <c r="S293" s="2"/>
    </row>
    <row r="294" spans="1:19" ht="12.5">
      <c r="A294" s="2"/>
      <c r="M294" s="2"/>
      <c r="S294" s="2"/>
    </row>
    <row r="295" spans="1:19" ht="12.5">
      <c r="A295" s="2"/>
      <c r="M295" s="2"/>
      <c r="S295" s="2"/>
    </row>
    <row r="296" spans="1:19" ht="12.5">
      <c r="A296" s="2"/>
      <c r="M296" s="2"/>
      <c r="S296" s="2"/>
    </row>
    <row r="297" spans="1:19" ht="12.5">
      <c r="A297" s="2"/>
      <c r="M297" s="2"/>
      <c r="S297" s="2"/>
    </row>
    <row r="298" spans="1:19" ht="12.5">
      <c r="A298" s="2"/>
      <c r="M298" s="2"/>
      <c r="S298" s="2"/>
    </row>
    <row r="299" spans="1:19" ht="12.5">
      <c r="A299" s="2"/>
      <c r="M299" s="2"/>
      <c r="S299" s="2"/>
    </row>
    <row r="300" spans="1:19" ht="12.5">
      <c r="A300" s="2"/>
      <c r="M300" s="2"/>
      <c r="S300" s="2"/>
    </row>
    <row r="301" spans="1:19" ht="12.5">
      <c r="A301" s="2"/>
      <c r="M301" s="2"/>
      <c r="S301" s="2"/>
    </row>
    <row r="302" spans="1:19" ht="12.5">
      <c r="A302" s="2"/>
      <c r="M302" s="2"/>
      <c r="S302" s="2"/>
    </row>
    <row r="303" spans="1:19" ht="12.5">
      <c r="A303" s="2"/>
      <c r="M303" s="2"/>
      <c r="S303" s="2"/>
    </row>
    <row r="304" spans="1:19" ht="12.5">
      <c r="A304" s="2"/>
      <c r="M304" s="2"/>
      <c r="S304" s="2"/>
    </row>
    <row r="305" spans="1:19" ht="12.5">
      <c r="A305" s="2"/>
      <c r="M305" s="2"/>
      <c r="S305" s="2"/>
    </row>
    <row r="306" spans="1:19" ht="12.5">
      <c r="A306" s="2"/>
      <c r="M306" s="2"/>
      <c r="S306" s="2"/>
    </row>
    <row r="307" spans="1:19" ht="12.5">
      <c r="A307" s="2"/>
      <c r="M307" s="2"/>
      <c r="S307" s="2"/>
    </row>
    <row r="308" spans="1:19" ht="12.5">
      <c r="A308" s="2"/>
      <c r="M308" s="2"/>
      <c r="S308" s="2"/>
    </row>
    <row r="309" spans="1:19" ht="12.5">
      <c r="A309" s="2"/>
      <c r="M309" s="2"/>
      <c r="S309" s="2"/>
    </row>
    <row r="310" spans="1:19" ht="12.5">
      <c r="A310" s="2"/>
      <c r="M310" s="2"/>
      <c r="S310" s="2"/>
    </row>
    <row r="311" spans="1:19" ht="12.5">
      <c r="A311" s="2"/>
      <c r="M311" s="2"/>
      <c r="S311" s="2"/>
    </row>
    <row r="312" spans="1:19" ht="12.5">
      <c r="A312" s="2"/>
      <c r="M312" s="2"/>
      <c r="S312" s="2"/>
    </row>
    <row r="313" spans="1:19" ht="12.5">
      <c r="A313" s="2"/>
      <c r="M313" s="2"/>
      <c r="S313" s="2"/>
    </row>
    <row r="314" spans="1:19" ht="12.5">
      <c r="A314" s="2"/>
      <c r="M314" s="2"/>
      <c r="S314" s="2"/>
    </row>
    <row r="315" spans="1:19" ht="12.5">
      <c r="A315" s="2"/>
      <c r="M315" s="2"/>
      <c r="S315" s="2"/>
    </row>
    <row r="316" spans="1:19" ht="12.5">
      <c r="A316" s="2"/>
      <c r="M316" s="2"/>
      <c r="S316" s="2"/>
    </row>
    <row r="317" spans="1:19" ht="12.5">
      <c r="A317" s="2"/>
      <c r="M317" s="2"/>
      <c r="S317" s="2"/>
    </row>
    <row r="318" spans="1:19" ht="12.5">
      <c r="A318" s="2"/>
      <c r="M318" s="2"/>
      <c r="S318" s="2"/>
    </row>
    <row r="319" spans="1:19" ht="12.5">
      <c r="A319" s="2"/>
      <c r="M319" s="2"/>
      <c r="S319" s="2"/>
    </row>
    <row r="320" spans="1:19" ht="12.5">
      <c r="A320" s="2"/>
      <c r="M320" s="2"/>
      <c r="S320" s="2"/>
    </row>
    <row r="321" spans="1:19" ht="12.5">
      <c r="A321" s="2"/>
      <c r="M321" s="2"/>
      <c r="S321" s="2"/>
    </row>
    <row r="322" spans="1:19" ht="12.5">
      <c r="A322" s="2"/>
      <c r="M322" s="2"/>
      <c r="S322" s="2"/>
    </row>
    <row r="323" spans="1:19" ht="12.5">
      <c r="A323" s="2"/>
      <c r="M323" s="2"/>
      <c r="S323" s="2"/>
    </row>
    <row r="324" spans="1:19" ht="12.5">
      <c r="A324" s="2"/>
      <c r="M324" s="2"/>
      <c r="S324" s="2"/>
    </row>
    <row r="325" spans="1:19" ht="12.5">
      <c r="A325" s="2"/>
      <c r="M325" s="2"/>
      <c r="S325" s="2"/>
    </row>
    <row r="326" spans="1:19" ht="12.5">
      <c r="A326" s="2"/>
      <c r="M326" s="2"/>
      <c r="S326" s="2"/>
    </row>
    <row r="327" spans="1:19" ht="12.5">
      <c r="A327" s="2"/>
      <c r="M327" s="2"/>
      <c r="S327" s="2"/>
    </row>
    <row r="328" spans="1:19" ht="12.5">
      <c r="A328" s="2"/>
      <c r="M328" s="2"/>
      <c r="S328" s="2"/>
    </row>
    <row r="329" spans="1:19" ht="12.5">
      <c r="A329" s="2"/>
      <c r="M329" s="2"/>
      <c r="S329" s="2"/>
    </row>
    <row r="330" spans="1:19" ht="12.5">
      <c r="A330" s="2"/>
      <c r="M330" s="2"/>
      <c r="S330" s="2"/>
    </row>
    <row r="331" spans="1:19" ht="12.5">
      <c r="A331" s="2"/>
      <c r="M331" s="2"/>
      <c r="S331" s="2"/>
    </row>
    <row r="332" spans="1:19" ht="12.5">
      <c r="A332" s="2"/>
      <c r="M332" s="2"/>
      <c r="S332" s="2"/>
    </row>
    <row r="333" spans="1:19" ht="12.5">
      <c r="A333" s="2"/>
      <c r="M333" s="2"/>
      <c r="S333" s="2"/>
    </row>
    <row r="334" spans="1:19" ht="12.5">
      <c r="A334" s="2"/>
      <c r="M334" s="2"/>
      <c r="S334" s="2"/>
    </row>
    <row r="335" spans="1:19" ht="12.5">
      <c r="A335" s="2"/>
      <c r="M335" s="2"/>
      <c r="S335" s="2"/>
    </row>
    <row r="336" spans="1:19" ht="12.5">
      <c r="A336" s="2"/>
      <c r="M336" s="2"/>
      <c r="S336" s="2"/>
    </row>
    <row r="337" spans="1:19" ht="12.5">
      <c r="A337" s="2"/>
      <c r="M337" s="2"/>
      <c r="S337" s="2"/>
    </row>
    <row r="338" spans="1:19" ht="12.5">
      <c r="A338" s="2"/>
      <c r="M338" s="2"/>
      <c r="S338" s="2"/>
    </row>
    <row r="339" spans="1:19" ht="12.5">
      <c r="A339" s="2"/>
      <c r="M339" s="2"/>
      <c r="S339" s="2"/>
    </row>
    <row r="340" spans="1:19" ht="12.5">
      <c r="A340" s="2"/>
      <c r="M340" s="2"/>
      <c r="S340" s="2"/>
    </row>
    <row r="341" spans="1:19" ht="12.5">
      <c r="A341" s="2"/>
      <c r="M341" s="2"/>
      <c r="S341" s="2"/>
    </row>
    <row r="342" spans="1:19" ht="12.5">
      <c r="A342" s="2"/>
      <c r="M342" s="2"/>
      <c r="S342" s="2"/>
    </row>
    <row r="343" spans="1:19" ht="12.5">
      <c r="A343" s="2"/>
      <c r="M343" s="2"/>
      <c r="S343" s="2"/>
    </row>
    <row r="344" spans="1:19" ht="12.5">
      <c r="A344" s="2"/>
      <c r="M344" s="2"/>
      <c r="S344" s="2"/>
    </row>
    <row r="345" spans="1:19" ht="12.5">
      <c r="A345" s="2"/>
      <c r="M345" s="2"/>
      <c r="S345" s="2"/>
    </row>
    <row r="346" spans="1:19" ht="12.5">
      <c r="A346" s="2"/>
      <c r="M346" s="2"/>
      <c r="S346" s="2"/>
    </row>
    <row r="347" spans="1:19" ht="12.5">
      <c r="A347" s="2"/>
      <c r="M347" s="2"/>
      <c r="S347" s="2"/>
    </row>
    <row r="348" spans="1:19" ht="12.5">
      <c r="A348" s="2"/>
      <c r="M348" s="2"/>
      <c r="S348" s="2"/>
    </row>
    <row r="349" spans="1:19" ht="12.5">
      <c r="A349" s="2"/>
      <c r="M349" s="2"/>
      <c r="S349" s="2"/>
    </row>
    <row r="350" spans="1:19" ht="12.5">
      <c r="A350" s="2"/>
      <c r="M350" s="2"/>
      <c r="S350" s="2"/>
    </row>
    <row r="351" spans="1:19" ht="12.5">
      <c r="A351" s="2"/>
      <c r="M351" s="2"/>
      <c r="S351" s="2"/>
    </row>
    <row r="352" spans="1:19" ht="12.5">
      <c r="A352" s="2"/>
      <c r="M352" s="2"/>
      <c r="S352" s="2"/>
    </row>
    <row r="353" spans="1:19" ht="12.5">
      <c r="A353" s="2"/>
      <c r="M353" s="2"/>
      <c r="S353" s="2"/>
    </row>
    <row r="354" spans="1:19" ht="12.5">
      <c r="A354" s="2"/>
      <c r="M354" s="2"/>
      <c r="S354" s="2"/>
    </row>
    <row r="355" spans="1:19" ht="12.5">
      <c r="A355" s="2"/>
      <c r="M355" s="2"/>
      <c r="S355" s="2"/>
    </row>
    <row r="356" spans="1:19" ht="12.5">
      <c r="A356" s="2"/>
      <c r="M356" s="2"/>
      <c r="S356" s="2"/>
    </row>
    <row r="357" spans="1:19" ht="12.5">
      <c r="A357" s="2"/>
      <c r="M357" s="2"/>
      <c r="S357" s="2"/>
    </row>
    <row r="358" spans="1:19" ht="12.5">
      <c r="A358" s="2"/>
      <c r="M358" s="2"/>
      <c r="S358" s="2"/>
    </row>
    <row r="359" spans="1:19" ht="12.5">
      <c r="A359" s="2"/>
      <c r="M359" s="2"/>
      <c r="S359" s="2"/>
    </row>
    <row r="360" spans="1:19" ht="12.5">
      <c r="A360" s="2"/>
      <c r="M360" s="2"/>
      <c r="S360" s="2"/>
    </row>
    <row r="361" spans="1:19" ht="12.5">
      <c r="A361" s="2"/>
      <c r="M361" s="2"/>
      <c r="S361" s="2"/>
    </row>
    <row r="362" spans="1:19" ht="12.5">
      <c r="A362" s="2"/>
      <c r="M362" s="2"/>
      <c r="S362" s="2"/>
    </row>
    <row r="363" spans="1:19" ht="12.5">
      <c r="A363" s="2"/>
      <c r="M363" s="2"/>
      <c r="S363" s="2"/>
    </row>
    <row r="364" spans="1:19" ht="12.5">
      <c r="A364" s="2"/>
      <c r="M364" s="2"/>
      <c r="S364" s="2"/>
    </row>
    <row r="365" spans="1:19" ht="12.5">
      <c r="A365" s="2"/>
      <c r="M365" s="2"/>
      <c r="S365" s="2"/>
    </row>
    <row r="366" spans="1:19" ht="12.5">
      <c r="A366" s="2"/>
      <c r="M366" s="2"/>
      <c r="S366" s="2"/>
    </row>
    <row r="367" spans="1:19" ht="12.5">
      <c r="A367" s="2"/>
      <c r="M367" s="2"/>
      <c r="S367" s="2"/>
    </row>
    <row r="368" spans="1:19" ht="12.5">
      <c r="A368" s="2"/>
      <c r="M368" s="2"/>
      <c r="S368" s="2"/>
    </row>
    <row r="369" spans="1:19" ht="12.5">
      <c r="A369" s="2"/>
      <c r="M369" s="2"/>
      <c r="S369" s="2"/>
    </row>
    <row r="370" spans="1:19" ht="12.5">
      <c r="A370" s="2"/>
      <c r="M370" s="2"/>
      <c r="S370" s="2"/>
    </row>
    <row r="371" spans="1:19" ht="12.5">
      <c r="A371" s="2"/>
      <c r="M371" s="2"/>
      <c r="S371" s="2"/>
    </row>
    <row r="372" spans="1:19" ht="12.5">
      <c r="A372" s="2"/>
      <c r="M372" s="2"/>
      <c r="S372" s="2"/>
    </row>
    <row r="373" spans="1:19" ht="12.5">
      <c r="A373" s="2"/>
      <c r="M373" s="2"/>
      <c r="S373" s="2"/>
    </row>
    <row r="374" spans="1:19" ht="12.5">
      <c r="A374" s="2"/>
      <c r="M374" s="2"/>
      <c r="S374" s="2"/>
    </row>
    <row r="375" spans="1:19" ht="12.5">
      <c r="A375" s="2"/>
      <c r="M375" s="2"/>
      <c r="S375" s="2"/>
    </row>
    <row r="376" spans="1:19" ht="12.5">
      <c r="A376" s="2"/>
      <c r="M376" s="2"/>
      <c r="S376" s="2"/>
    </row>
    <row r="377" spans="1:19" ht="12.5">
      <c r="A377" s="2"/>
      <c r="M377" s="2"/>
      <c r="S377" s="2"/>
    </row>
    <row r="378" spans="1:19" ht="12.5">
      <c r="A378" s="2"/>
      <c r="M378" s="2"/>
      <c r="S378" s="2"/>
    </row>
    <row r="379" spans="1:19" ht="12.5">
      <c r="A379" s="2"/>
      <c r="M379" s="2"/>
      <c r="S379" s="2"/>
    </row>
    <row r="380" spans="1:19" ht="12.5">
      <c r="A380" s="2"/>
      <c r="M380" s="2"/>
      <c r="S380" s="2"/>
    </row>
    <row r="381" spans="1:19" ht="12.5">
      <c r="A381" s="2"/>
      <c r="M381" s="2"/>
      <c r="S381" s="2"/>
    </row>
    <row r="382" spans="1:19" ht="12.5">
      <c r="A382" s="2"/>
      <c r="M382" s="2"/>
      <c r="S382" s="2"/>
    </row>
    <row r="383" spans="1:19" ht="12.5">
      <c r="A383" s="2"/>
      <c r="M383" s="2"/>
      <c r="S383" s="2"/>
    </row>
    <row r="384" spans="1:19" ht="12.5">
      <c r="A384" s="2"/>
      <c r="M384" s="2"/>
      <c r="S384" s="2"/>
    </row>
    <row r="385" spans="1:19" ht="12.5">
      <c r="A385" s="2"/>
      <c r="M385" s="2"/>
      <c r="S385" s="2"/>
    </row>
    <row r="386" spans="1:19" ht="12.5">
      <c r="A386" s="2"/>
      <c r="M386" s="2"/>
      <c r="S386" s="2"/>
    </row>
    <row r="387" spans="1:19" ht="12.5">
      <c r="A387" s="2"/>
      <c r="M387" s="2"/>
      <c r="S387" s="2"/>
    </row>
    <row r="388" spans="1:19" ht="12.5">
      <c r="A388" s="2"/>
      <c r="M388" s="2"/>
      <c r="S388" s="2"/>
    </row>
    <row r="389" spans="1:19" ht="12.5">
      <c r="A389" s="2"/>
      <c r="M389" s="2"/>
      <c r="S389" s="2"/>
    </row>
    <row r="390" spans="1:19" ht="12.5">
      <c r="A390" s="2"/>
      <c r="M390" s="2"/>
      <c r="S390" s="2"/>
    </row>
    <row r="391" spans="1:19" ht="12.5">
      <c r="A391" s="2"/>
      <c r="M391" s="2"/>
      <c r="S391" s="2"/>
    </row>
    <row r="392" spans="1:19" ht="12.5">
      <c r="A392" s="2"/>
      <c r="M392" s="2"/>
      <c r="S392" s="2"/>
    </row>
    <row r="393" spans="1:19" ht="12.5">
      <c r="A393" s="2"/>
      <c r="M393" s="2"/>
      <c r="S393" s="2"/>
    </row>
    <row r="394" spans="1:19" ht="12.5">
      <c r="A394" s="2"/>
      <c r="M394" s="2"/>
      <c r="S394" s="2"/>
    </row>
    <row r="395" spans="1:19" ht="12.5">
      <c r="A395" s="2"/>
      <c r="M395" s="2"/>
      <c r="S395" s="2"/>
    </row>
    <row r="396" spans="1:19" ht="12.5">
      <c r="A396" s="2"/>
      <c r="M396" s="2"/>
      <c r="S396" s="2"/>
    </row>
    <row r="397" spans="1:19" ht="12.5">
      <c r="A397" s="2"/>
      <c r="M397" s="2"/>
      <c r="S397" s="2"/>
    </row>
    <row r="398" spans="1:19" ht="12.5">
      <c r="A398" s="2"/>
      <c r="M398" s="2"/>
      <c r="S398" s="2"/>
    </row>
    <row r="399" spans="1:19" ht="12.5">
      <c r="A399" s="2"/>
      <c r="M399" s="2"/>
      <c r="S399" s="2"/>
    </row>
    <row r="400" spans="1:19" ht="12.5">
      <c r="A400" s="2"/>
      <c r="M400" s="2"/>
      <c r="S400" s="2"/>
    </row>
    <row r="401" spans="1:19" ht="12.5">
      <c r="A401" s="2"/>
      <c r="M401" s="2"/>
      <c r="S401" s="2"/>
    </row>
    <row r="402" spans="1:19" ht="12.5">
      <c r="A402" s="2"/>
      <c r="M402" s="2"/>
      <c r="S402" s="2"/>
    </row>
    <row r="403" spans="1:19" ht="12.5">
      <c r="A403" s="2"/>
      <c r="M403" s="2"/>
      <c r="S403" s="2"/>
    </row>
    <row r="404" spans="1:19" ht="12.5">
      <c r="A404" s="2"/>
      <c r="M404" s="2"/>
      <c r="S404" s="2"/>
    </row>
    <row r="405" spans="1:19" ht="12.5">
      <c r="A405" s="2"/>
      <c r="M405" s="2"/>
      <c r="S405" s="2"/>
    </row>
    <row r="406" spans="1:19" ht="12.5">
      <c r="A406" s="2"/>
      <c r="M406" s="2"/>
      <c r="S406" s="2"/>
    </row>
    <row r="407" spans="1:19" ht="12.5">
      <c r="A407" s="2"/>
      <c r="M407" s="2"/>
      <c r="S407" s="2"/>
    </row>
    <row r="408" spans="1:19" ht="12.5">
      <c r="A408" s="2"/>
      <c r="M408" s="2"/>
      <c r="S408" s="2"/>
    </row>
    <row r="409" spans="1:19" ht="12.5">
      <c r="A409" s="2"/>
      <c r="M409" s="2"/>
      <c r="S409" s="2"/>
    </row>
    <row r="410" spans="1:19" ht="12.5">
      <c r="A410" s="2"/>
      <c r="M410" s="2"/>
      <c r="S410" s="2"/>
    </row>
    <row r="411" spans="1:19" ht="12.5">
      <c r="A411" s="2"/>
      <c r="M411" s="2"/>
      <c r="S411" s="2"/>
    </row>
    <row r="412" spans="1:19" ht="12.5">
      <c r="A412" s="2"/>
      <c r="M412" s="2"/>
      <c r="S412" s="2"/>
    </row>
    <row r="413" spans="1:19" ht="12.5">
      <c r="A413" s="2"/>
      <c r="M413" s="2"/>
      <c r="S413" s="2"/>
    </row>
    <row r="414" spans="1:19" ht="12.5">
      <c r="A414" s="2"/>
      <c r="M414" s="2"/>
      <c r="S414" s="2"/>
    </row>
    <row r="415" spans="1:19" ht="12.5">
      <c r="A415" s="2"/>
      <c r="M415" s="2"/>
      <c r="S415" s="2"/>
    </row>
    <row r="416" spans="1:19" ht="12.5">
      <c r="A416" s="2"/>
      <c r="M416" s="2"/>
      <c r="S416" s="2"/>
    </row>
    <row r="417" spans="1:19" ht="12.5">
      <c r="A417" s="2"/>
      <c r="M417" s="2"/>
      <c r="S417" s="2"/>
    </row>
    <row r="418" spans="1:19" ht="12.5">
      <c r="A418" s="2"/>
      <c r="M418" s="2"/>
      <c r="S418" s="2"/>
    </row>
    <row r="419" spans="1:19" ht="12.5">
      <c r="A419" s="2"/>
      <c r="M419" s="2"/>
      <c r="S419" s="2"/>
    </row>
    <row r="420" spans="1:19" ht="12.5">
      <c r="A420" s="2"/>
      <c r="M420" s="2"/>
      <c r="S420" s="2"/>
    </row>
    <row r="421" spans="1:19" ht="12.5">
      <c r="A421" s="2"/>
      <c r="M421" s="2"/>
      <c r="S421" s="2"/>
    </row>
    <row r="422" spans="1:19" ht="12.5">
      <c r="A422" s="2"/>
      <c r="M422" s="2"/>
      <c r="S422" s="2"/>
    </row>
    <row r="423" spans="1:19" ht="12.5">
      <c r="A423" s="2"/>
      <c r="M423" s="2"/>
      <c r="S423" s="2"/>
    </row>
    <row r="424" spans="1:19" ht="12.5">
      <c r="A424" s="2"/>
      <c r="M424" s="2"/>
      <c r="S424" s="2"/>
    </row>
    <row r="425" spans="1:19" ht="12.5">
      <c r="A425" s="2"/>
      <c r="M425" s="2"/>
      <c r="S425" s="2"/>
    </row>
    <row r="426" spans="1:19" ht="12.5">
      <c r="A426" s="2"/>
      <c r="M426" s="2"/>
      <c r="S426" s="2"/>
    </row>
    <row r="427" spans="1:19" ht="12.5">
      <c r="A427" s="2"/>
      <c r="M427" s="2"/>
      <c r="S427" s="2"/>
    </row>
    <row r="428" spans="1:19" ht="12.5">
      <c r="A428" s="2"/>
      <c r="M428" s="2"/>
      <c r="S428" s="2"/>
    </row>
    <row r="429" spans="1:19" ht="12.5">
      <c r="A429" s="2"/>
      <c r="M429" s="2"/>
      <c r="S429" s="2"/>
    </row>
    <row r="430" spans="1:19" ht="12.5">
      <c r="A430" s="2"/>
      <c r="M430" s="2"/>
      <c r="S430" s="2"/>
    </row>
    <row r="431" spans="1:19" ht="12.5">
      <c r="A431" s="2"/>
      <c r="M431" s="2"/>
      <c r="S431" s="2"/>
    </row>
    <row r="432" spans="1:19" ht="12.5">
      <c r="A432" s="2"/>
      <c r="M432" s="2"/>
      <c r="S432" s="2"/>
    </row>
    <row r="433" spans="1:19" ht="12.5">
      <c r="A433" s="2"/>
      <c r="M433" s="2"/>
      <c r="S433" s="2"/>
    </row>
    <row r="434" spans="1:19" ht="12.5">
      <c r="A434" s="2"/>
      <c r="M434" s="2"/>
      <c r="S434" s="2"/>
    </row>
    <row r="435" spans="1:19" ht="12.5">
      <c r="A435" s="2"/>
      <c r="M435" s="2"/>
      <c r="S435" s="2"/>
    </row>
    <row r="436" spans="1:19" ht="12.5">
      <c r="A436" s="2"/>
      <c r="M436" s="2"/>
      <c r="S436" s="2"/>
    </row>
    <row r="437" spans="1:19" ht="12.5">
      <c r="A437" s="2"/>
      <c r="M437" s="2"/>
      <c r="S437" s="2"/>
    </row>
    <row r="438" spans="1:19" ht="12.5">
      <c r="A438" s="2"/>
      <c r="M438" s="2"/>
      <c r="S438" s="2"/>
    </row>
    <row r="439" spans="1:19" ht="12.5">
      <c r="A439" s="2"/>
      <c r="M439" s="2"/>
      <c r="S439" s="2"/>
    </row>
    <row r="440" spans="1:19" ht="12.5">
      <c r="A440" s="2"/>
      <c r="M440" s="2"/>
      <c r="S440" s="2"/>
    </row>
    <row r="441" spans="1:19" ht="12.5">
      <c r="A441" s="2"/>
      <c r="M441" s="2"/>
      <c r="S441" s="2"/>
    </row>
    <row r="442" spans="1:19" ht="12.5">
      <c r="A442" s="2"/>
      <c r="M442" s="2"/>
      <c r="S442" s="2"/>
    </row>
    <row r="443" spans="1:19" ht="12.5">
      <c r="A443" s="2"/>
      <c r="M443" s="2"/>
      <c r="S443" s="2"/>
    </row>
    <row r="444" spans="1:19" ht="12.5">
      <c r="A444" s="2"/>
      <c r="M444" s="2"/>
      <c r="S444" s="2"/>
    </row>
    <row r="445" spans="1:19" ht="12.5">
      <c r="A445" s="2"/>
      <c r="M445" s="2"/>
      <c r="S445" s="2"/>
    </row>
    <row r="446" spans="1:19" ht="12.5">
      <c r="A446" s="2"/>
      <c r="M446" s="2"/>
      <c r="S446" s="2"/>
    </row>
    <row r="447" spans="1:19" ht="12.5">
      <c r="A447" s="2"/>
      <c r="M447" s="2"/>
      <c r="S447" s="2"/>
    </row>
    <row r="448" spans="1:19" ht="12.5">
      <c r="A448" s="2"/>
      <c r="M448" s="2"/>
      <c r="S448" s="2"/>
    </row>
    <row r="449" spans="1:19" ht="12.5">
      <c r="A449" s="2"/>
      <c r="M449" s="2"/>
      <c r="S449" s="2"/>
    </row>
    <row r="450" spans="1:19" ht="12.5">
      <c r="A450" s="2"/>
      <c r="M450" s="2"/>
      <c r="S450" s="2"/>
    </row>
    <row r="451" spans="1:19" ht="12.5">
      <c r="A451" s="2"/>
      <c r="M451" s="2"/>
      <c r="S451" s="2"/>
    </row>
    <row r="452" spans="1:19" ht="12.5">
      <c r="A452" s="2"/>
      <c r="M452" s="2"/>
      <c r="S452" s="2"/>
    </row>
    <row r="453" spans="1:19" ht="12.5">
      <c r="A453" s="2"/>
      <c r="M453" s="2"/>
      <c r="S453" s="2"/>
    </row>
    <row r="454" spans="1:19" ht="12.5">
      <c r="A454" s="2"/>
      <c r="M454" s="2"/>
      <c r="S454" s="2"/>
    </row>
    <row r="455" spans="1:19" ht="12.5">
      <c r="A455" s="2"/>
      <c r="M455" s="2"/>
      <c r="S455" s="2"/>
    </row>
    <row r="456" spans="1:19" ht="12.5">
      <c r="A456" s="2"/>
      <c r="M456" s="2"/>
      <c r="S456" s="2"/>
    </row>
    <row r="457" spans="1:19" ht="12.5">
      <c r="A457" s="2"/>
      <c r="M457" s="2"/>
      <c r="S457" s="2"/>
    </row>
    <row r="458" spans="1:19" ht="12.5">
      <c r="A458" s="2"/>
      <c r="M458" s="2"/>
      <c r="S458" s="2"/>
    </row>
    <row r="459" spans="1:19" ht="12.5">
      <c r="A459" s="2"/>
      <c r="M459" s="2"/>
      <c r="S459" s="2"/>
    </row>
    <row r="460" spans="1:19" ht="12.5">
      <c r="A460" s="2"/>
      <c r="M460" s="2"/>
      <c r="S460" s="2"/>
    </row>
    <row r="461" spans="1:19" ht="12.5">
      <c r="A461" s="2"/>
      <c r="M461" s="2"/>
      <c r="S461" s="2"/>
    </row>
    <row r="462" spans="1:19" ht="12.5">
      <c r="A462" s="2"/>
      <c r="M462" s="2"/>
      <c r="S462" s="2"/>
    </row>
    <row r="463" spans="1:19" ht="12.5">
      <c r="A463" s="2"/>
      <c r="M463" s="2"/>
      <c r="S463" s="2"/>
    </row>
    <row r="464" spans="1:19" ht="12.5">
      <c r="A464" s="2"/>
      <c r="M464" s="2"/>
      <c r="S464" s="2"/>
    </row>
    <row r="465" spans="1:19" ht="12.5">
      <c r="A465" s="2"/>
      <c r="M465" s="2"/>
      <c r="S465" s="2"/>
    </row>
    <row r="466" spans="1:19" ht="12.5">
      <c r="A466" s="2"/>
      <c r="M466" s="2"/>
      <c r="S466" s="2"/>
    </row>
    <row r="467" spans="1:19" ht="12.5">
      <c r="A467" s="2"/>
      <c r="M467" s="2"/>
      <c r="S467" s="2"/>
    </row>
    <row r="468" spans="1:19" ht="12.5">
      <c r="A468" s="2"/>
      <c r="M468" s="2"/>
      <c r="S468" s="2"/>
    </row>
    <row r="469" spans="1:19" ht="12.5">
      <c r="A469" s="2"/>
      <c r="M469" s="2"/>
      <c r="S469" s="2"/>
    </row>
    <row r="470" spans="1:19" ht="12.5">
      <c r="A470" s="2"/>
      <c r="M470" s="2"/>
      <c r="S470" s="2"/>
    </row>
    <row r="471" spans="1:19" ht="12.5">
      <c r="A471" s="2"/>
      <c r="M471" s="2"/>
      <c r="S471" s="2"/>
    </row>
    <row r="472" spans="1:19" ht="12.5">
      <c r="A472" s="2"/>
      <c r="M472" s="2"/>
      <c r="S472" s="2"/>
    </row>
    <row r="473" spans="1:19" ht="12.5">
      <c r="A473" s="2"/>
      <c r="M473" s="2"/>
      <c r="S473" s="2"/>
    </row>
    <row r="474" spans="1:19" ht="12.5">
      <c r="A474" s="2"/>
      <c r="M474" s="2"/>
      <c r="S474" s="2"/>
    </row>
    <row r="475" spans="1:19" ht="12.5">
      <c r="A475" s="2"/>
      <c r="M475" s="2"/>
      <c r="S475" s="2"/>
    </row>
    <row r="476" spans="1:19" ht="12.5">
      <c r="A476" s="2"/>
      <c r="M476" s="2"/>
      <c r="S476" s="2"/>
    </row>
    <row r="477" spans="1:19" ht="12.5">
      <c r="A477" s="2"/>
      <c r="M477" s="2"/>
      <c r="S477" s="2"/>
    </row>
    <row r="478" spans="1:19" ht="12.5">
      <c r="A478" s="2"/>
      <c r="M478" s="2"/>
      <c r="S478" s="2"/>
    </row>
    <row r="479" spans="1:19" ht="12.5">
      <c r="A479" s="2"/>
      <c r="M479" s="2"/>
      <c r="S479" s="2"/>
    </row>
    <row r="480" spans="1:19" ht="12.5">
      <c r="A480" s="2"/>
      <c r="M480" s="2"/>
      <c r="S480" s="2"/>
    </row>
    <row r="481" spans="1:19" ht="12.5">
      <c r="A481" s="2"/>
      <c r="M481" s="2"/>
      <c r="S481" s="2"/>
    </row>
    <row r="482" spans="1:19" ht="12.5">
      <c r="A482" s="2"/>
      <c r="M482" s="2"/>
      <c r="S482" s="2"/>
    </row>
    <row r="483" spans="1:19" ht="12.5">
      <c r="A483" s="2"/>
      <c r="M483" s="2"/>
      <c r="S483" s="2"/>
    </row>
    <row r="484" spans="1:19" ht="12.5">
      <c r="A484" s="2"/>
      <c r="M484" s="2"/>
      <c r="S484" s="2"/>
    </row>
    <row r="485" spans="1:19" ht="12.5">
      <c r="A485" s="2"/>
      <c r="M485" s="2"/>
      <c r="S485" s="2"/>
    </row>
    <row r="486" spans="1:19" ht="12.5">
      <c r="A486" s="2"/>
      <c r="M486" s="2"/>
      <c r="S486" s="2"/>
    </row>
    <row r="487" spans="1:19" ht="12.5">
      <c r="A487" s="2"/>
      <c r="M487" s="2"/>
      <c r="S487" s="2"/>
    </row>
    <row r="488" spans="1:19" ht="12.5">
      <c r="A488" s="2"/>
      <c r="M488" s="2"/>
      <c r="S488" s="2"/>
    </row>
    <row r="489" spans="1:19" ht="12.5">
      <c r="A489" s="2"/>
      <c r="M489" s="2"/>
      <c r="S489" s="2"/>
    </row>
    <row r="490" spans="1:19" ht="12.5">
      <c r="A490" s="2"/>
      <c r="M490" s="2"/>
      <c r="S490" s="2"/>
    </row>
    <row r="491" spans="1:19" ht="12.5">
      <c r="A491" s="2"/>
      <c r="M491" s="2"/>
      <c r="S491" s="2"/>
    </row>
    <row r="492" spans="1:19" ht="12.5">
      <c r="A492" s="2"/>
      <c r="M492" s="2"/>
      <c r="S492" s="2"/>
    </row>
    <row r="493" spans="1:19" ht="12.5">
      <c r="A493" s="2"/>
      <c r="M493" s="2"/>
      <c r="S493" s="2"/>
    </row>
    <row r="494" spans="1:19" ht="12.5">
      <c r="A494" s="2"/>
      <c r="M494" s="2"/>
      <c r="S494" s="2"/>
    </row>
    <row r="495" spans="1:19" ht="12.5">
      <c r="A495" s="2"/>
      <c r="M495" s="2"/>
      <c r="S495" s="2"/>
    </row>
    <row r="496" spans="1:19" ht="12.5">
      <c r="A496" s="2"/>
      <c r="M496" s="2"/>
      <c r="S496" s="2"/>
    </row>
    <row r="497" spans="1:19" ht="12.5">
      <c r="A497" s="2"/>
      <c r="M497" s="2"/>
      <c r="S497" s="2"/>
    </row>
    <row r="498" spans="1:19" ht="12.5">
      <c r="A498" s="2"/>
      <c r="M498" s="2"/>
      <c r="S498" s="2"/>
    </row>
    <row r="499" spans="1:19" ht="12.5">
      <c r="A499" s="2"/>
      <c r="M499" s="2"/>
      <c r="S499" s="2"/>
    </row>
    <row r="500" spans="1:19" ht="12.5">
      <c r="A500" s="2"/>
      <c r="M500" s="2"/>
      <c r="S500" s="2"/>
    </row>
    <row r="501" spans="1:19" ht="12.5">
      <c r="A501" s="2"/>
      <c r="M501" s="2"/>
      <c r="S501" s="2"/>
    </row>
    <row r="502" spans="1:19" ht="12.5">
      <c r="A502" s="2"/>
      <c r="M502" s="2"/>
      <c r="S502" s="2"/>
    </row>
    <row r="503" spans="1:19" ht="12.5">
      <c r="A503" s="2"/>
      <c r="M503" s="2"/>
      <c r="S503" s="2"/>
    </row>
    <row r="504" spans="1:19" ht="12.5">
      <c r="A504" s="2"/>
      <c r="M504" s="2"/>
      <c r="S504" s="2"/>
    </row>
    <row r="505" spans="1:19" ht="12.5">
      <c r="A505" s="2"/>
      <c r="M505" s="2"/>
      <c r="S505" s="2"/>
    </row>
    <row r="506" spans="1:19" ht="12.5">
      <c r="A506" s="2"/>
      <c r="M506" s="2"/>
      <c r="S506" s="2"/>
    </row>
    <row r="507" spans="1:19" ht="12.5">
      <c r="A507" s="2"/>
      <c r="M507" s="2"/>
      <c r="S507" s="2"/>
    </row>
    <row r="508" spans="1:19" ht="12.5">
      <c r="A508" s="2"/>
      <c r="M508" s="2"/>
      <c r="S508" s="2"/>
    </row>
    <row r="509" spans="1:19" ht="12.5">
      <c r="A509" s="2"/>
      <c r="M509" s="2"/>
      <c r="S509" s="2"/>
    </row>
    <row r="510" spans="1:19" ht="12.5">
      <c r="A510" s="2"/>
      <c r="M510" s="2"/>
      <c r="S510" s="2"/>
    </row>
    <row r="511" spans="1:19" ht="12.5">
      <c r="A511" s="2"/>
      <c r="M511" s="2"/>
      <c r="S511" s="2"/>
    </row>
    <row r="512" spans="1:19" ht="12.5">
      <c r="A512" s="2"/>
      <c r="M512" s="2"/>
      <c r="S512" s="2"/>
    </row>
    <row r="513" spans="1:19" ht="12.5">
      <c r="A513" s="2"/>
      <c r="M513" s="2"/>
      <c r="S513" s="2"/>
    </row>
    <row r="514" spans="1:19" ht="12.5">
      <c r="A514" s="2"/>
      <c r="M514" s="2"/>
      <c r="S514" s="2"/>
    </row>
    <row r="515" spans="1:19" ht="12.5">
      <c r="A515" s="2"/>
      <c r="M515" s="2"/>
      <c r="S515" s="2"/>
    </row>
    <row r="516" spans="1:19" ht="12.5">
      <c r="A516" s="2"/>
      <c r="M516" s="2"/>
      <c r="S516" s="2"/>
    </row>
    <row r="517" spans="1:19" ht="12.5">
      <c r="A517" s="2"/>
      <c r="M517" s="2"/>
      <c r="S517" s="2"/>
    </row>
    <row r="518" spans="1:19" ht="12.5">
      <c r="A518" s="2"/>
      <c r="M518" s="2"/>
      <c r="S518" s="2"/>
    </row>
    <row r="519" spans="1:19" ht="12.5">
      <c r="A519" s="2"/>
      <c r="M519" s="2"/>
      <c r="S519" s="2"/>
    </row>
    <row r="520" spans="1:19" ht="12.5">
      <c r="A520" s="2"/>
      <c r="M520" s="2"/>
      <c r="S520" s="2"/>
    </row>
    <row r="521" spans="1:19" ht="12.5">
      <c r="A521" s="2"/>
      <c r="M521" s="2"/>
      <c r="S521" s="2"/>
    </row>
    <row r="522" spans="1:19" ht="12.5">
      <c r="A522" s="2"/>
      <c r="M522" s="2"/>
      <c r="S522" s="2"/>
    </row>
    <row r="523" spans="1:19" ht="12.5">
      <c r="A523" s="2"/>
      <c r="M523" s="2"/>
      <c r="S523" s="2"/>
    </row>
    <row r="524" spans="1:19" ht="12.5">
      <c r="A524" s="2"/>
      <c r="M524" s="2"/>
      <c r="S524" s="2"/>
    </row>
    <row r="525" spans="1:19" ht="12.5">
      <c r="A525" s="2"/>
      <c r="M525" s="2"/>
      <c r="S525" s="2"/>
    </row>
    <row r="526" spans="1:19" ht="12.5">
      <c r="A526" s="2"/>
      <c r="M526" s="2"/>
      <c r="S526" s="2"/>
    </row>
    <row r="527" spans="1:19" ht="12.5">
      <c r="A527" s="2"/>
      <c r="M527" s="2"/>
      <c r="S527" s="2"/>
    </row>
    <row r="528" spans="1:19" ht="12.5">
      <c r="A528" s="2"/>
      <c r="M528" s="2"/>
      <c r="S528" s="2"/>
    </row>
    <row r="529" spans="1:19" ht="12.5">
      <c r="A529" s="2"/>
      <c r="M529" s="2"/>
      <c r="S529" s="2"/>
    </row>
    <row r="530" spans="1:19" ht="12.5">
      <c r="A530" s="2"/>
      <c r="M530" s="2"/>
      <c r="S530" s="2"/>
    </row>
    <row r="531" spans="1:19" ht="12.5">
      <c r="A531" s="2"/>
      <c r="M531" s="2"/>
      <c r="S531" s="2"/>
    </row>
    <row r="532" spans="1:19" ht="12.5">
      <c r="A532" s="2"/>
      <c r="M532" s="2"/>
      <c r="S532" s="2"/>
    </row>
    <row r="533" spans="1:19" ht="12.5">
      <c r="A533" s="2"/>
      <c r="M533" s="2"/>
      <c r="S533" s="2"/>
    </row>
    <row r="534" spans="1:19" ht="12.5">
      <c r="A534" s="2"/>
      <c r="M534" s="2"/>
      <c r="S534" s="2"/>
    </row>
    <row r="535" spans="1:19" ht="12.5">
      <c r="A535" s="2"/>
      <c r="M535" s="2"/>
      <c r="S535" s="2"/>
    </row>
    <row r="536" spans="1:19" ht="12.5">
      <c r="A536" s="2"/>
      <c r="M536" s="2"/>
      <c r="S536" s="2"/>
    </row>
    <row r="537" spans="1:19" ht="12.5">
      <c r="A537" s="2"/>
      <c r="M537" s="2"/>
      <c r="S537" s="2"/>
    </row>
    <row r="538" spans="1:19" ht="12.5">
      <c r="A538" s="2"/>
      <c r="M538" s="2"/>
      <c r="S538" s="2"/>
    </row>
    <row r="539" spans="1:19" ht="12.5">
      <c r="A539" s="2"/>
      <c r="M539" s="2"/>
      <c r="S539" s="2"/>
    </row>
    <row r="540" spans="1:19" ht="12.5">
      <c r="A540" s="2"/>
      <c r="M540" s="2"/>
      <c r="S540" s="2"/>
    </row>
    <row r="541" spans="1:19" ht="12.5">
      <c r="A541" s="2"/>
      <c r="M541" s="2"/>
      <c r="S541" s="2"/>
    </row>
    <row r="542" spans="1:19" ht="12.5">
      <c r="A542" s="2"/>
      <c r="M542" s="2"/>
      <c r="S542" s="2"/>
    </row>
    <row r="543" spans="1:19" ht="12.5">
      <c r="A543" s="2"/>
      <c r="M543" s="2"/>
      <c r="S543" s="2"/>
    </row>
    <row r="544" spans="1:19" ht="12.5">
      <c r="A544" s="2"/>
      <c r="M544" s="2"/>
      <c r="S544" s="2"/>
    </row>
    <row r="545" spans="1:19" ht="12.5">
      <c r="A545" s="2"/>
      <c r="M545" s="2"/>
      <c r="S545" s="2"/>
    </row>
    <row r="546" spans="1:19" ht="12.5">
      <c r="A546" s="2"/>
      <c r="M546" s="2"/>
      <c r="S546" s="2"/>
    </row>
    <row r="547" spans="1:19" ht="12.5">
      <c r="A547" s="2"/>
      <c r="M547" s="2"/>
      <c r="S547" s="2"/>
    </row>
    <row r="548" spans="1:19" ht="12.5">
      <c r="A548" s="2"/>
      <c r="M548" s="2"/>
      <c r="S548" s="2"/>
    </row>
    <row r="549" spans="1:19" ht="12.5">
      <c r="A549" s="2"/>
      <c r="M549" s="2"/>
      <c r="S549" s="2"/>
    </row>
    <row r="550" spans="1:19" ht="12.5">
      <c r="A550" s="2"/>
      <c r="M550" s="2"/>
      <c r="S550" s="2"/>
    </row>
    <row r="551" spans="1:19" ht="12.5">
      <c r="A551" s="2"/>
      <c r="M551" s="2"/>
      <c r="S551" s="2"/>
    </row>
    <row r="552" spans="1:19" ht="12.5">
      <c r="A552" s="2"/>
      <c r="M552" s="2"/>
      <c r="S552" s="2"/>
    </row>
    <row r="553" spans="1:19" ht="12.5">
      <c r="A553" s="2"/>
      <c r="M553" s="2"/>
      <c r="S553" s="2"/>
    </row>
    <row r="554" spans="1:19" ht="12.5">
      <c r="A554" s="2"/>
      <c r="M554" s="2"/>
      <c r="S554" s="2"/>
    </row>
    <row r="555" spans="1:19" ht="12.5">
      <c r="A555" s="2"/>
      <c r="M555" s="2"/>
      <c r="S555" s="2"/>
    </row>
    <row r="556" spans="1:19" ht="12.5">
      <c r="A556" s="2"/>
      <c r="M556" s="2"/>
      <c r="S556" s="2"/>
    </row>
    <row r="557" spans="1:19" ht="12.5">
      <c r="A557" s="2"/>
      <c r="M557" s="2"/>
      <c r="S557" s="2"/>
    </row>
    <row r="558" spans="1:19" ht="12.5">
      <c r="A558" s="2"/>
      <c r="M558" s="2"/>
      <c r="S558" s="2"/>
    </row>
    <row r="559" spans="1:19" ht="12.5">
      <c r="A559" s="2"/>
      <c r="M559" s="2"/>
      <c r="S559" s="2"/>
    </row>
    <row r="560" spans="1:19" ht="12.5">
      <c r="A560" s="2"/>
      <c r="M560" s="2"/>
      <c r="S560" s="2"/>
    </row>
    <row r="561" spans="1:19" ht="12.5">
      <c r="A561" s="2"/>
      <c r="M561" s="2"/>
      <c r="S561" s="2"/>
    </row>
    <row r="562" spans="1:19" ht="12.5">
      <c r="A562" s="2"/>
      <c r="M562" s="2"/>
      <c r="S562" s="2"/>
    </row>
    <row r="563" spans="1:19" ht="12.5">
      <c r="A563" s="2"/>
      <c r="M563" s="2"/>
      <c r="S563" s="2"/>
    </row>
    <row r="564" spans="1:19" ht="12.5">
      <c r="A564" s="2"/>
      <c r="M564" s="2"/>
      <c r="S564" s="2"/>
    </row>
    <row r="565" spans="1:19" ht="12.5">
      <c r="A565" s="2"/>
      <c r="M565" s="2"/>
      <c r="S565" s="2"/>
    </row>
    <row r="566" spans="1:19" ht="12.5">
      <c r="A566" s="2"/>
      <c r="M566" s="2"/>
      <c r="S566" s="2"/>
    </row>
    <row r="567" spans="1:19" ht="12.5">
      <c r="A567" s="2"/>
      <c r="M567" s="2"/>
      <c r="S567" s="2"/>
    </row>
    <row r="568" spans="1:19" ht="12.5">
      <c r="A568" s="2"/>
      <c r="M568" s="2"/>
      <c r="S568" s="2"/>
    </row>
    <row r="569" spans="1:19" ht="12.5">
      <c r="A569" s="2"/>
      <c r="M569" s="2"/>
      <c r="S569" s="2"/>
    </row>
    <row r="570" spans="1:19" ht="12.5">
      <c r="A570" s="2"/>
      <c r="M570" s="2"/>
      <c r="S570" s="2"/>
    </row>
    <row r="571" spans="1:19" ht="12.5">
      <c r="A571" s="2"/>
      <c r="M571" s="2"/>
      <c r="S571" s="2"/>
    </row>
    <row r="572" spans="1:19" ht="12.5">
      <c r="A572" s="2"/>
      <c r="M572" s="2"/>
      <c r="S572" s="2"/>
    </row>
    <row r="573" spans="1:19" ht="12.5">
      <c r="A573" s="2"/>
      <c r="M573" s="2"/>
      <c r="S573" s="2"/>
    </row>
    <row r="574" spans="1:19" ht="12.5">
      <c r="A574" s="2"/>
      <c r="M574" s="2"/>
      <c r="S574" s="2"/>
    </row>
    <row r="575" spans="1:19" ht="12.5">
      <c r="A575" s="2"/>
      <c r="M575" s="2"/>
      <c r="S575" s="2"/>
    </row>
    <row r="576" spans="1:19" ht="12.5">
      <c r="A576" s="2"/>
      <c r="M576" s="2"/>
      <c r="S576" s="2"/>
    </row>
    <row r="577" spans="1:19" ht="12.5">
      <c r="A577" s="2"/>
      <c r="M577" s="2"/>
      <c r="S577" s="2"/>
    </row>
    <row r="578" spans="1:19" ht="12.5">
      <c r="A578" s="2"/>
      <c r="M578" s="2"/>
      <c r="S578" s="2"/>
    </row>
    <row r="579" spans="1:19" ht="12.5">
      <c r="A579" s="2"/>
      <c r="M579" s="2"/>
      <c r="S579" s="2"/>
    </row>
    <row r="580" spans="1:19" ht="12.5">
      <c r="A580" s="2"/>
      <c r="M580" s="2"/>
      <c r="S580" s="2"/>
    </row>
    <row r="581" spans="1:19" ht="12.5">
      <c r="A581" s="2"/>
      <c r="M581" s="2"/>
      <c r="S581" s="2"/>
    </row>
    <row r="582" spans="1:19" ht="12.5">
      <c r="A582" s="2"/>
      <c r="M582" s="2"/>
      <c r="S582" s="2"/>
    </row>
    <row r="583" spans="1:19" ht="12.5">
      <c r="A583" s="2"/>
      <c r="M583" s="2"/>
      <c r="S583" s="2"/>
    </row>
    <row r="584" spans="1:19" ht="12.5">
      <c r="A584" s="2"/>
      <c r="M584" s="2"/>
      <c r="S584" s="2"/>
    </row>
    <row r="585" spans="1:19" ht="12.5">
      <c r="A585" s="2"/>
      <c r="M585" s="2"/>
      <c r="S585" s="2"/>
    </row>
    <row r="586" spans="1:19" ht="12.5">
      <c r="A586" s="2"/>
      <c r="M586" s="2"/>
      <c r="S586" s="2"/>
    </row>
    <row r="587" spans="1:19" ht="12.5">
      <c r="A587" s="2"/>
      <c r="M587" s="2"/>
      <c r="S587" s="2"/>
    </row>
    <row r="588" spans="1:19" ht="12.5">
      <c r="A588" s="2"/>
      <c r="M588" s="2"/>
      <c r="S588" s="2"/>
    </row>
    <row r="589" spans="1:19" ht="12.5">
      <c r="A589" s="2"/>
      <c r="M589" s="2"/>
      <c r="S589" s="2"/>
    </row>
    <row r="590" spans="1:19" ht="12.5">
      <c r="A590" s="2"/>
      <c r="M590" s="2"/>
      <c r="S590" s="2"/>
    </row>
    <row r="591" spans="1:19" ht="12.5">
      <c r="A591" s="2"/>
      <c r="M591" s="2"/>
      <c r="S591" s="2"/>
    </row>
    <row r="592" spans="1:19" ht="12.5">
      <c r="A592" s="2"/>
      <c r="M592" s="2"/>
      <c r="S592" s="2"/>
    </row>
    <row r="593" spans="1:19" ht="12.5">
      <c r="A593" s="2"/>
      <c r="M593" s="2"/>
      <c r="S593" s="2"/>
    </row>
    <row r="594" spans="1:19" ht="12.5">
      <c r="A594" s="2"/>
      <c r="M594" s="2"/>
      <c r="S594" s="2"/>
    </row>
    <row r="595" spans="1:19" ht="12.5">
      <c r="A595" s="2"/>
      <c r="M595" s="2"/>
      <c r="S595" s="2"/>
    </row>
    <row r="596" spans="1:19" ht="12.5">
      <c r="A596" s="2"/>
      <c r="M596" s="2"/>
      <c r="S596" s="2"/>
    </row>
    <row r="597" spans="1:19" ht="12.5">
      <c r="A597" s="2"/>
      <c r="M597" s="2"/>
      <c r="S597" s="2"/>
    </row>
    <row r="598" spans="1:19" ht="12.5">
      <c r="A598" s="2"/>
      <c r="M598" s="2"/>
      <c r="S598" s="2"/>
    </row>
    <row r="599" spans="1:19" ht="12.5">
      <c r="A599" s="2"/>
      <c r="M599" s="2"/>
      <c r="S599" s="2"/>
    </row>
    <row r="600" spans="1:19" ht="12.5">
      <c r="A600" s="2"/>
      <c r="M600" s="2"/>
      <c r="S600" s="2"/>
    </row>
    <row r="601" spans="1:19" ht="12.5">
      <c r="A601" s="2"/>
      <c r="M601" s="2"/>
      <c r="S601" s="2"/>
    </row>
    <row r="602" spans="1:19" ht="12.5">
      <c r="A602" s="2"/>
      <c r="M602" s="2"/>
      <c r="S602" s="2"/>
    </row>
    <row r="603" spans="1:19" ht="12.5">
      <c r="A603" s="2"/>
      <c r="M603" s="2"/>
      <c r="S603" s="2"/>
    </row>
    <row r="604" spans="1:19" ht="12.5">
      <c r="A604" s="2"/>
      <c r="M604" s="2"/>
      <c r="S604" s="2"/>
    </row>
    <row r="605" spans="1:19" ht="12.5">
      <c r="A605" s="2"/>
      <c r="M605" s="2"/>
      <c r="S605" s="2"/>
    </row>
    <row r="606" spans="1:19" ht="12.5">
      <c r="A606" s="2"/>
      <c r="M606" s="2"/>
      <c r="S606" s="2"/>
    </row>
    <row r="607" spans="1:19" ht="12.5">
      <c r="A607" s="2"/>
      <c r="M607" s="2"/>
      <c r="S607" s="2"/>
    </row>
    <row r="608" spans="1:19" ht="12.5">
      <c r="A608" s="2"/>
      <c r="M608" s="2"/>
      <c r="S608" s="2"/>
    </row>
    <row r="609" spans="1:19" ht="12.5">
      <c r="A609" s="2"/>
      <c r="M609" s="2"/>
      <c r="S609" s="2"/>
    </row>
    <row r="610" spans="1:19" ht="12.5">
      <c r="A610" s="2"/>
      <c r="M610" s="2"/>
      <c r="S610" s="2"/>
    </row>
    <row r="611" spans="1:19" ht="12.5">
      <c r="A611" s="2"/>
      <c r="M611" s="2"/>
      <c r="S611" s="2"/>
    </row>
    <row r="612" spans="1:19" ht="12.5">
      <c r="A612" s="2"/>
      <c r="M612" s="2"/>
      <c r="S612" s="2"/>
    </row>
    <row r="613" spans="1:19" ht="12.5">
      <c r="A613" s="2"/>
      <c r="M613" s="2"/>
      <c r="S613" s="2"/>
    </row>
    <row r="614" spans="1:19" ht="12.5">
      <c r="A614" s="2"/>
      <c r="M614" s="2"/>
      <c r="S614" s="2"/>
    </row>
    <row r="615" spans="1:19" ht="12.5">
      <c r="A615" s="2"/>
      <c r="M615" s="2"/>
      <c r="S615" s="2"/>
    </row>
    <row r="616" spans="1:19" ht="12.5">
      <c r="A616" s="2"/>
      <c r="M616" s="2"/>
      <c r="S616" s="2"/>
    </row>
    <row r="617" spans="1:19" ht="12.5">
      <c r="A617" s="2"/>
      <c r="M617" s="2"/>
      <c r="S617" s="2"/>
    </row>
    <row r="618" spans="1:19" ht="12.5">
      <c r="A618" s="2"/>
      <c r="M618" s="2"/>
      <c r="S618" s="2"/>
    </row>
    <row r="619" spans="1:19" ht="12.5">
      <c r="A619" s="2"/>
      <c r="M619" s="2"/>
      <c r="S619" s="2"/>
    </row>
    <row r="620" spans="1:19" ht="12.5">
      <c r="A620" s="2"/>
      <c r="M620" s="2"/>
      <c r="S620" s="2"/>
    </row>
    <row r="621" spans="1:19" ht="12.5">
      <c r="A621" s="2"/>
      <c r="M621" s="2"/>
      <c r="S621" s="2"/>
    </row>
    <row r="622" spans="1:19" ht="12.5">
      <c r="A622" s="2"/>
      <c r="M622" s="2"/>
      <c r="S622" s="2"/>
    </row>
    <row r="623" spans="1:19" ht="12.5">
      <c r="A623" s="2"/>
      <c r="M623" s="2"/>
      <c r="S623" s="2"/>
    </row>
    <row r="624" spans="1:19" ht="12.5">
      <c r="A624" s="2"/>
      <c r="M624" s="2"/>
      <c r="S624" s="2"/>
    </row>
    <row r="625" spans="1:19" ht="12.5">
      <c r="A625" s="2"/>
      <c r="M625" s="2"/>
      <c r="S625" s="2"/>
    </row>
    <row r="626" spans="1:19" ht="12.5">
      <c r="A626" s="2"/>
      <c r="M626" s="2"/>
      <c r="S626" s="2"/>
    </row>
    <row r="627" spans="1:19" ht="12.5">
      <c r="A627" s="2"/>
      <c r="M627" s="2"/>
      <c r="S627" s="2"/>
    </row>
    <row r="628" spans="1:19" ht="12.5">
      <c r="A628" s="2"/>
      <c r="M628" s="2"/>
      <c r="S628" s="2"/>
    </row>
    <row r="629" spans="1:19" ht="12.5">
      <c r="A629" s="2"/>
      <c r="M629" s="2"/>
      <c r="S629" s="2"/>
    </row>
    <row r="630" spans="1:19" ht="12.5">
      <c r="A630" s="2"/>
      <c r="M630" s="2"/>
      <c r="S630" s="2"/>
    </row>
    <row r="631" spans="1:19" ht="12.5">
      <c r="A631" s="2"/>
      <c r="M631" s="2"/>
      <c r="S631" s="2"/>
    </row>
    <row r="632" spans="1:19" ht="12.5">
      <c r="A632" s="2"/>
      <c r="M632" s="2"/>
      <c r="S632" s="2"/>
    </row>
    <row r="633" spans="1:19" ht="12.5">
      <c r="A633" s="2"/>
      <c r="M633" s="2"/>
      <c r="S633" s="2"/>
    </row>
    <row r="634" spans="1:19" ht="12.5">
      <c r="A634" s="2"/>
      <c r="M634" s="2"/>
      <c r="S634" s="2"/>
    </row>
    <row r="635" spans="1:19" ht="12.5">
      <c r="A635" s="2"/>
      <c r="M635" s="2"/>
      <c r="S635" s="2"/>
    </row>
    <row r="636" spans="1:19" ht="12.5">
      <c r="A636" s="2"/>
      <c r="M636" s="2"/>
      <c r="S636" s="2"/>
    </row>
    <row r="637" spans="1:19" ht="12.5">
      <c r="A637" s="2"/>
      <c r="M637" s="2"/>
      <c r="S637" s="2"/>
    </row>
    <row r="638" spans="1:19" ht="12.5">
      <c r="A638" s="2"/>
      <c r="M638" s="2"/>
      <c r="S638" s="2"/>
    </row>
    <row r="639" spans="1:19" ht="12.5">
      <c r="A639" s="2"/>
      <c r="M639" s="2"/>
      <c r="S639" s="2"/>
    </row>
    <row r="640" spans="1:19" ht="12.5">
      <c r="A640" s="2"/>
      <c r="M640" s="2"/>
      <c r="S640" s="2"/>
    </row>
    <row r="641" spans="1:19" ht="12.5">
      <c r="A641" s="2"/>
      <c r="M641" s="2"/>
      <c r="S641" s="2"/>
    </row>
    <row r="642" spans="1:19" ht="12.5">
      <c r="A642" s="2"/>
      <c r="M642" s="2"/>
      <c r="S642" s="2"/>
    </row>
    <row r="643" spans="1:19" ht="12.5">
      <c r="A643" s="2"/>
      <c r="M643" s="2"/>
      <c r="S643" s="2"/>
    </row>
    <row r="644" spans="1:19" ht="12.5">
      <c r="A644" s="2"/>
      <c r="M644" s="2"/>
      <c r="S644" s="2"/>
    </row>
    <row r="645" spans="1:19" ht="12.5">
      <c r="A645" s="2"/>
      <c r="M645" s="2"/>
      <c r="S645" s="2"/>
    </row>
    <row r="646" spans="1:19" ht="12.5">
      <c r="A646" s="2"/>
      <c r="M646" s="2"/>
      <c r="S646" s="2"/>
    </row>
    <row r="647" spans="1:19" ht="12.5">
      <c r="A647" s="2"/>
      <c r="M647" s="2"/>
      <c r="S647" s="2"/>
    </row>
    <row r="648" spans="1:19" ht="12.5">
      <c r="A648" s="2"/>
      <c r="M648" s="2"/>
      <c r="S648" s="2"/>
    </row>
    <row r="649" spans="1:19" ht="12.5">
      <c r="A649" s="2"/>
      <c r="M649" s="2"/>
      <c r="S649" s="2"/>
    </row>
    <row r="650" spans="1:19" ht="12.5">
      <c r="A650" s="2"/>
      <c r="M650" s="2"/>
      <c r="S650" s="2"/>
    </row>
    <row r="651" spans="1:19" ht="12.5">
      <c r="A651" s="2"/>
      <c r="M651" s="2"/>
      <c r="S651" s="2"/>
    </row>
    <row r="652" spans="1:19" ht="12.5">
      <c r="A652" s="2"/>
      <c r="M652" s="2"/>
      <c r="S652" s="2"/>
    </row>
    <row r="653" spans="1:19" ht="12.5">
      <c r="A653" s="2"/>
      <c r="M653" s="2"/>
      <c r="S653" s="2"/>
    </row>
    <row r="654" spans="1:19" ht="12.5">
      <c r="A654" s="2"/>
      <c r="M654" s="2"/>
      <c r="S654" s="2"/>
    </row>
    <row r="655" spans="1:19" ht="12.5">
      <c r="A655" s="2"/>
      <c r="M655" s="2"/>
      <c r="S655" s="2"/>
    </row>
    <row r="656" spans="1:19" ht="12.5">
      <c r="A656" s="2"/>
      <c r="M656" s="2"/>
      <c r="S656" s="2"/>
    </row>
    <row r="657" spans="1:19" ht="12.5">
      <c r="A657" s="2"/>
      <c r="M657" s="2"/>
      <c r="S657" s="2"/>
    </row>
    <row r="658" spans="1:19" ht="12.5">
      <c r="A658" s="2"/>
      <c r="M658" s="2"/>
      <c r="S658" s="2"/>
    </row>
    <row r="659" spans="1:19" ht="12.5">
      <c r="A659" s="2"/>
      <c r="M659" s="2"/>
      <c r="S659" s="2"/>
    </row>
    <row r="660" spans="1:19" ht="12.5">
      <c r="A660" s="2"/>
      <c r="M660" s="2"/>
      <c r="S660" s="2"/>
    </row>
    <row r="661" spans="1:19" ht="12.5">
      <c r="A661" s="2"/>
      <c r="M661" s="2"/>
      <c r="S661" s="2"/>
    </row>
    <row r="662" spans="1:19" ht="12.5">
      <c r="A662" s="2"/>
      <c r="M662" s="2"/>
      <c r="S662" s="2"/>
    </row>
    <row r="663" spans="1:19" ht="12.5">
      <c r="A663" s="2"/>
      <c r="M663" s="2"/>
      <c r="S663" s="2"/>
    </row>
    <row r="664" spans="1:19" ht="12.5">
      <c r="A664" s="2"/>
      <c r="M664" s="2"/>
      <c r="S664" s="2"/>
    </row>
    <row r="665" spans="1:19" ht="12.5">
      <c r="A665" s="2"/>
      <c r="M665" s="2"/>
      <c r="S665" s="2"/>
    </row>
    <row r="666" spans="1:19" ht="12.5">
      <c r="A666" s="2"/>
      <c r="M666" s="2"/>
      <c r="S666" s="2"/>
    </row>
    <row r="667" spans="1:19" ht="12.5">
      <c r="A667" s="2"/>
      <c r="M667" s="2"/>
      <c r="S667" s="2"/>
    </row>
    <row r="668" spans="1:19" ht="12.5">
      <c r="A668" s="2"/>
      <c r="M668" s="2"/>
      <c r="S668" s="2"/>
    </row>
    <row r="669" spans="1:19" ht="12.5">
      <c r="A669" s="2"/>
      <c r="M669" s="2"/>
      <c r="S669" s="2"/>
    </row>
    <row r="670" spans="1:19" ht="12.5">
      <c r="A670" s="2"/>
      <c r="M670" s="2"/>
      <c r="S670" s="2"/>
    </row>
    <row r="671" spans="1:19" ht="12.5">
      <c r="A671" s="2"/>
      <c r="M671" s="2"/>
      <c r="S671" s="2"/>
    </row>
    <row r="672" spans="1:19" ht="12.5">
      <c r="A672" s="2"/>
      <c r="M672" s="2"/>
      <c r="S672" s="2"/>
    </row>
    <row r="673" spans="1:19" ht="12.5">
      <c r="A673" s="2"/>
      <c r="M673" s="2"/>
      <c r="S673" s="2"/>
    </row>
    <row r="674" spans="1:19" ht="12.5">
      <c r="A674" s="2"/>
      <c r="M674" s="2"/>
      <c r="S674" s="2"/>
    </row>
    <row r="675" spans="1:19" ht="12.5">
      <c r="A675" s="2"/>
      <c r="M675" s="2"/>
      <c r="S675" s="2"/>
    </row>
    <row r="676" spans="1:19" ht="12.5">
      <c r="A676" s="2"/>
      <c r="M676" s="2"/>
      <c r="S676" s="2"/>
    </row>
    <row r="677" spans="1:19" ht="12.5">
      <c r="A677" s="2"/>
      <c r="M677" s="2"/>
      <c r="S677" s="2"/>
    </row>
    <row r="678" spans="1:19" ht="12.5">
      <c r="A678" s="2"/>
      <c r="M678" s="2"/>
      <c r="S678" s="2"/>
    </row>
    <row r="679" spans="1:19" ht="12.5">
      <c r="A679" s="2"/>
      <c r="M679" s="2"/>
      <c r="S679" s="2"/>
    </row>
    <row r="680" spans="1:19" ht="12.5">
      <c r="A680" s="2"/>
      <c r="M680" s="2"/>
      <c r="S680" s="2"/>
    </row>
    <row r="681" spans="1:19" ht="12.5">
      <c r="A681" s="2"/>
      <c r="M681" s="2"/>
      <c r="S681" s="2"/>
    </row>
    <row r="682" spans="1:19" ht="12.5">
      <c r="A682" s="2"/>
      <c r="M682" s="2"/>
      <c r="S682" s="2"/>
    </row>
    <row r="683" spans="1:19" ht="12.5">
      <c r="A683" s="2"/>
      <c r="M683" s="2"/>
      <c r="S683" s="2"/>
    </row>
    <row r="684" spans="1:19" ht="12.5">
      <c r="A684" s="2"/>
      <c r="M684" s="2"/>
      <c r="S684" s="2"/>
    </row>
    <row r="685" spans="1:19" ht="12.5">
      <c r="A685" s="2"/>
      <c r="M685" s="2"/>
      <c r="S685" s="2"/>
    </row>
    <row r="686" spans="1:19" ht="12.5">
      <c r="A686" s="2"/>
      <c r="M686" s="2"/>
      <c r="S686" s="2"/>
    </row>
    <row r="687" spans="1:19" ht="12.5">
      <c r="A687" s="2"/>
      <c r="M687" s="2"/>
      <c r="S687" s="2"/>
    </row>
    <row r="688" spans="1:19" ht="12.5">
      <c r="A688" s="2"/>
      <c r="M688" s="2"/>
      <c r="S688" s="2"/>
    </row>
    <row r="689" spans="1:19" ht="12.5">
      <c r="A689" s="2"/>
      <c r="M689" s="2"/>
      <c r="S689" s="2"/>
    </row>
    <row r="690" spans="1:19" ht="12.5">
      <c r="A690" s="2"/>
      <c r="M690" s="2"/>
      <c r="S690" s="2"/>
    </row>
    <row r="691" spans="1:19" ht="12.5">
      <c r="A691" s="2"/>
      <c r="M691" s="2"/>
      <c r="S691" s="2"/>
    </row>
    <row r="692" spans="1:19" ht="12.5">
      <c r="A692" s="2"/>
      <c r="M692" s="2"/>
      <c r="S692" s="2"/>
    </row>
    <row r="693" spans="1:19" ht="12.5">
      <c r="A693" s="2"/>
      <c r="M693" s="2"/>
      <c r="S693" s="2"/>
    </row>
    <row r="694" spans="1:19" ht="12.5">
      <c r="A694" s="2"/>
      <c r="M694" s="2"/>
      <c r="S694" s="2"/>
    </row>
    <row r="695" spans="1:19" ht="12.5">
      <c r="A695" s="2"/>
      <c r="M695" s="2"/>
      <c r="S695" s="2"/>
    </row>
    <row r="696" spans="1:19" ht="12.5">
      <c r="A696" s="2"/>
      <c r="M696" s="2"/>
      <c r="S696" s="2"/>
    </row>
    <row r="697" spans="1:19" ht="12.5">
      <c r="A697" s="2"/>
      <c r="M697" s="2"/>
      <c r="S697" s="2"/>
    </row>
    <row r="698" spans="1:19" ht="12.5">
      <c r="A698" s="2"/>
      <c r="M698" s="2"/>
      <c r="S698" s="2"/>
    </row>
    <row r="699" spans="1:19" ht="12.5">
      <c r="A699" s="2"/>
      <c r="M699" s="2"/>
      <c r="S699" s="2"/>
    </row>
    <row r="700" spans="1:19" ht="12.5">
      <c r="A700" s="2"/>
      <c r="M700" s="2"/>
      <c r="S700" s="2"/>
    </row>
    <row r="701" spans="1:19" ht="12.5">
      <c r="A701" s="2"/>
      <c r="M701" s="2"/>
      <c r="S701" s="2"/>
    </row>
    <row r="702" spans="1:19" ht="12.5">
      <c r="A702" s="2"/>
      <c r="M702" s="2"/>
      <c r="S702" s="2"/>
    </row>
    <row r="703" spans="1:19" ht="12.5">
      <c r="A703" s="2"/>
      <c r="M703" s="2"/>
      <c r="S703" s="2"/>
    </row>
    <row r="704" spans="1:19" ht="12.5">
      <c r="A704" s="2"/>
      <c r="M704" s="2"/>
      <c r="S704" s="2"/>
    </row>
    <row r="705" spans="1:19" ht="12.5">
      <c r="A705" s="2"/>
      <c r="M705" s="2"/>
      <c r="S705" s="2"/>
    </row>
    <row r="706" spans="1:19" ht="12.5">
      <c r="A706" s="2"/>
      <c r="M706" s="2"/>
      <c r="S706" s="2"/>
    </row>
    <row r="707" spans="1:19" ht="12.5">
      <c r="A707" s="2"/>
      <c r="M707" s="2"/>
      <c r="S707" s="2"/>
    </row>
    <row r="708" spans="1:19" ht="12.5">
      <c r="A708" s="2"/>
      <c r="M708" s="2"/>
      <c r="S708" s="2"/>
    </row>
    <row r="709" spans="1:19" ht="12.5">
      <c r="A709" s="2"/>
      <c r="M709" s="2"/>
      <c r="S709" s="2"/>
    </row>
    <row r="710" spans="1:19" ht="12.5">
      <c r="A710" s="2"/>
      <c r="M710" s="2"/>
      <c r="S710" s="2"/>
    </row>
    <row r="711" spans="1:19" ht="12.5">
      <c r="A711" s="2"/>
      <c r="M711" s="2"/>
      <c r="S711" s="2"/>
    </row>
    <row r="712" spans="1:19" ht="12.5">
      <c r="A712" s="2"/>
      <c r="M712" s="2"/>
      <c r="S712" s="2"/>
    </row>
    <row r="713" spans="1:19" ht="12.5">
      <c r="A713" s="2"/>
      <c r="M713" s="2"/>
      <c r="S713" s="2"/>
    </row>
    <row r="714" spans="1:19" ht="12.5">
      <c r="A714" s="2"/>
      <c r="M714" s="2"/>
      <c r="S714" s="2"/>
    </row>
    <row r="715" spans="1:19" ht="12.5">
      <c r="A715" s="2"/>
      <c r="M715" s="2"/>
      <c r="S715" s="2"/>
    </row>
    <row r="716" spans="1:19" ht="12.5">
      <c r="A716" s="2"/>
      <c r="M716" s="2"/>
      <c r="S716" s="2"/>
    </row>
    <row r="717" spans="1:19" ht="12.5">
      <c r="A717" s="2"/>
      <c r="M717" s="2"/>
      <c r="S717" s="2"/>
    </row>
    <row r="718" spans="1:19" ht="12.5">
      <c r="A718" s="2"/>
      <c r="M718" s="2"/>
      <c r="S718" s="2"/>
    </row>
    <row r="719" spans="1:19" ht="12.5">
      <c r="A719" s="2"/>
      <c r="M719" s="2"/>
      <c r="S719" s="2"/>
    </row>
    <row r="720" spans="1:19" ht="12.5">
      <c r="A720" s="2"/>
      <c r="M720" s="2"/>
      <c r="S720" s="2"/>
    </row>
    <row r="721" spans="1:19" ht="12.5">
      <c r="A721" s="2"/>
      <c r="M721" s="2"/>
      <c r="S721" s="2"/>
    </row>
    <row r="722" spans="1:19" ht="12.5">
      <c r="A722" s="2"/>
      <c r="M722" s="2"/>
      <c r="S722" s="2"/>
    </row>
    <row r="723" spans="1:19" ht="12.5">
      <c r="A723" s="2"/>
      <c r="M723" s="2"/>
      <c r="S723" s="2"/>
    </row>
    <row r="724" spans="1:19" ht="12.5">
      <c r="A724" s="2"/>
      <c r="M724" s="2"/>
      <c r="S724" s="2"/>
    </row>
    <row r="725" spans="1:19" ht="12.5">
      <c r="A725" s="2"/>
      <c r="M725" s="2"/>
      <c r="S725" s="2"/>
    </row>
    <row r="726" spans="1:19" ht="12.5">
      <c r="A726" s="2"/>
      <c r="M726" s="2"/>
      <c r="S726" s="2"/>
    </row>
    <row r="727" spans="1:19" ht="12.5">
      <c r="A727" s="2"/>
      <c r="M727" s="2"/>
      <c r="S727" s="2"/>
    </row>
    <row r="728" spans="1:19" ht="12.5">
      <c r="A728" s="2"/>
      <c r="M728" s="2"/>
      <c r="S728" s="2"/>
    </row>
    <row r="729" spans="1:19" ht="12.5">
      <c r="A729" s="2"/>
      <c r="M729" s="2"/>
      <c r="S729" s="2"/>
    </row>
    <row r="730" spans="1:19" ht="12.5">
      <c r="A730" s="2"/>
      <c r="M730" s="2"/>
      <c r="S730" s="2"/>
    </row>
    <row r="731" spans="1:19" ht="12.5">
      <c r="A731" s="2"/>
      <c r="M731" s="2"/>
      <c r="S731" s="2"/>
    </row>
    <row r="732" spans="1:19" ht="12.5">
      <c r="A732" s="2"/>
      <c r="M732" s="2"/>
      <c r="S732" s="2"/>
    </row>
    <row r="733" spans="1:19" ht="12.5">
      <c r="A733" s="2"/>
      <c r="M733" s="2"/>
      <c r="S733" s="2"/>
    </row>
    <row r="734" spans="1:19" ht="12.5">
      <c r="A734" s="2"/>
      <c r="M734" s="2"/>
      <c r="S734" s="2"/>
    </row>
    <row r="735" spans="1:19" ht="12.5">
      <c r="A735" s="2"/>
      <c r="M735" s="2"/>
      <c r="S735" s="2"/>
    </row>
    <row r="736" spans="1:19" ht="12.5">
      <c r="A736" s="2"/>
      <c r="M736" s="2"/>
      <c r="S736" s="2"/>
    </row>
    <row r="737" spans="1:19" ht="12.5">
      <c r="A737" s="2"/>
      <c r="M737" s="2"/>
      <c r="S737" s="2"/>
    </row>
    <row r="738" spans="1:19" ht="12.5">
      <c r="A738" s="2"/>
      <c r="M738" s="2"/>
      <c r="S738" s="2"/>
    </row>
    <row r="739" spans="1:19" ht="12.5">
      <c r="A739" s="2"/>
      <c r="M739" s="2"/>
      <c r="S739" s="2"/>
    </row>
    <row r="740" spans="1:19" ht="12.5">
      <c r="A740" s="2"/>
      <c r="M740" s="2"/>
      <c r="S740" s="2"/>
    </row>
    <row r="741" spans="1:19" ht="12.5">
      <c r="A741" s="2"/>
      <c r="M741" s="2"/>
      <c r="S741" s="2"/>
    </row>
    <row r="742" spans="1:19" ht="12.5">
      <c r="A742" s="2"/>
      <c r="M742" s="2"/>
      <c r="S742" s="2"/>
    </row>
    <row r="743" spans="1:19" ht="12.5">
      <c r="A743" s="2"/>
      <c r="M743" s="2"/>
      <c r="S743" s="2"/>
    </row>
    <row r="744" spans="1:19" ht="12.5">
      <c r="A744" s="2"/>
      <c r="M744" s="2"/>
      <c r="S744" s="2"/>
    </row>
    <row r="745" spans="1:19" ht="12.5">
      <c r="A745" s="2"/>
      <c r="M745" s="2"/>
      <c r="S745" s="2"/>
    </row>
    <row r="746" spans="1:19" ht="12.5">
      <c r="A746" s="2"/>
      <c r="M746" s="2"/>
      <c r="S746" s="2"/>
    </row>
    <row r="747" spans="1:19" ht="12.5">
      <c r="A747" s="2"/>
      <c r="M747" s="2"/>
      <c r="S747" s="2"/>
    </row>
    <row r="748" spans="1:19" ht="12.5">
      <c r="A748" s="2"/>
      <c r="M748" s="2"/>
      <c r="S748" s="2"/>
    </row>
    <row r="749" spans="1:19" ht="12.5">
      <c r="A749" s="2"/>
      <c r="M749" s="2"/>
      <c r="S749" s="2"/>
    </row>
    <row r="750" spans="1:19" ht="12.5">
      <c r="A750" s="2"/>
      <c r="M750" s="2"/>
      <c r="S750" s="2"/>
    </row>
    <row r="751" spans="1:19" ht="12.5">
      <c r="A751" s="2"/>
      <c r="M751" s="2"/>
      <c r="S751" s="2"/>
    </row>
    <row r="752" spans="1:19" ht="12.5">
      <c r="A752" s="2"/>
      <c r="M752" s="2"/>
      <c r="S752" s="2"/>
    </row>
    <row r="753" spans="1:19" ht="12.5">
      <c r="A753" s="2"/>
      <c r="M753" s="2"/>
      <c r="S753" s="2"/>
    </row>
    <row r="754" spans="1:19" ht="12.5">
      <c r="A754" s="2"/>
      <c r="M754" s="2"/>
      <c r="S754" s="2"/>
    </row>
    <row r="755" spans="1:19" ht="12.5">
      <c r="A755" s="2"/>
      <c r="M755" s="2"/>
      <c r="S755" s="2"/>
    </row>
    <row r="756" spans="1:19" ht="12.5">
      <c r="A756" s="2"/>
      <c r="M756" s="2"/>
      <c r="S756" s="2"/>
    </row>
    <row r="757" spans="1:19" ht="12.5">
      <c r="A757" s="2"/>
      <c r="M757" s="2"/>
      <c r="S757" s="2"/>
    </row>
    <row r="758" spans="1:19" ht="12.5">
      <c r="A758" s="2"/>
      <c r="M758" s="2"/>
      <c r="S758" s="2"/>
    </row>
    <row r="759" spans="1:19" ht="12.5">
      <c r="A759" s="2"/>
      <c r="M759" s="2"/>
      <c r="S759" s="2"/>
    </row>
    <row r="760" spans="1:19" ht="12.5">
      <c r="A760" s="2"/>
      <c r="M760" s="2"/>
      <c r="S760" s="2"/>
    </row>
    <row r="761" spans="1:19" ht="12.5">
      <c r="A761" s="2"/>
      <c r="M761" s="2"/>
      <c r="S761" s="2"/>
    </row>
    <row r="762" spans="1:19" ht="12.5">
      <c r="A762" s="2"/>
      <c r="M762" s="2"/>
      <c r="S762" s="2"/>
    </row>
    <row r="763" spans="1:19" ht="12.5">
      <c r="A763" s="2"/>
      <c r="M763" s="2"/>
      <c r="S763" s="2"/>
    </row>
    <row r="764" spans="1:19" ht="12.5">
      <c r="A764" s="2"/>
      <c r="M764" s="2"/>
      <c r="S764" s="2"/>
    </row>
    <row r="765" spans="1:19" ht="12.5">
      <c r="A765" s="2"/>
      <c r="M765" s="2"/>
      <c r="S765" s="2"/>
    </row>
    <row r="766" spans="1:19" ht="12.5">
      <c r="A766" s="2"/>
      <c r="M766" s="2"/>
      <c r="S766" s="2"/>
    </row>
    <row r="767" spans="1:19" ht="12.5">
      <c r="A767" s="2"/>
      <c r="M767" s="2"/>
      <c r="S767" s="2"/>
    </row>
    <row r="768" spans="1:19" ht="12.5">
      <c r="A768" s="2"/>
      <c r="M768" s="2"/>
      <c r="S768" s="2"/>
    </row>
    <row r="769" spans="1:19" ht="12.5">
      <c r="A769" s="2"/>
      <c r="M769" s="2"/>
      <c r="S769" s="2"/>
    </row>
    <row r="770" spans="1:19" ht="12.5">
      <c r="A770" s="2"/>
      <c r="M770" s="2"/>
      <c r="S770" s="2"/>
    </row>
    <row r="771" spans="1:19" ht="12.5">
      <c r="A771" s="2"/>
      <c r="M771" s="2"/>
      <c r="S771" s="2"/>
    </row>
    <row r="772" spans="1:19" ht="12.5">
      <c r="A772" s="2"/>
      <c r="M772" s="2"/>
      <c r="S772" s="2"/>
    </row>
    <row r="773" spans="1:19" ht="12.5">
      <c r="A773" s="2"/>
      <c r="M773" s="2"/>
      <c r="S773" s="2"/>
    </row>
    <row r="774" spans="1:19" ht="12.5">
      <c r="A774" s="2"/>
      <c r="M774" s="2"/>
      <c r="S774" s="2"/>
    </row>
    <row r="775" spans="1:19" ht="12.5">
      <c r="A775" s="2"/>
      <c r="M775" s="2"/>
      <c r="S775" s="2"/>
    </row>
    <row r="776" spans="1:19" ht="12.5">
      <c r="A776" s="2"/>
      <c r="M776" s="2"/>
      <c r="S776" s="2"/>
    </row>
    <row r="777" spans="1:19" ht="12.5">
      <c r="A777" s="2"/>
      <c r="M777" s="2"/>
      <c r="S777" s="2"/>
    </row>
    <row r="778" spans="1:19" ht="12.5">
      <c r="A778" s="2"/>
      <c r="M778" s="2"/>
      <c r="S778" s="2"/>
    </row>
    <row r="779" spans="1:19" ht="12.5">
      <c r="A779" s="2"/>
      <c r="M779" s="2"/>
      <c r="S779" s="2"/>
    </row>
    <row r="780" spans="1:19" ht="12.5">
      <c r="A780" s="2"/>
      <c r="M780" s="2"/>
      <c r="S780" s="2"/>
    </row>
    <row r="781" spans="1:19" ht="12.5">
      <c r="A781" s="2"/>
      <c r="M781" s="2"/>
      <c r="S781" s="2"/>
    </row>
    <row r="782" spans="1:19" ht="12.5">
      <c r="A782" s="2"/>
      <c r="M782" s="2"/>
      <c r="S782" s="2"/>
    </row>
    <row r="783" spans="1:19" ht="12.5">
      <c r="A783" s="2"/>
      <c r="M783" s="2"/>
      <c r="S783" s="2"/>
    </row>
    <row r="784" spans="1:19" ht="12.5">
      <c r="A784" s="2"/>
      <c r="M784" s="2"/>
      <c r="S784" s="2"/>
    </row>
    <row r="785" spans="1:19" ht="12.5">
      <c r="A785" s="2"/>
      <c r="M785" s="2"/>
      <c r="S785" s="2"/>
    </row>
    <row r="786" spans="1:19" ht="12.5">
      <c r="A786" s="2"/>
      <c r="M786" s="2"/>
      <c r="S786" s="2"/>
    </row>
    <row r="787" spans="1:19" ht="12.5">
      <c r="A787" s="2"/>
      <c r="M787" s="2"/>
      <c r="S787" s="2"/>
    </row>
    <row r="788" spans="1:19" ht="12.5">
      <c r="A788" s="2"/>
      <c r="M788" s="2"/>
      <c r="S788" s="2"/>
    </row>
    <row r="789" spans="1:19" ht="12.5">
      <c r="A789" s="2"/>
      <c r="M789" s="2"/>
      <c r="S789" s="2"/>
    </row>
    <row r="790" spans="1:19" ht="12.5">
      <c r="A790" s="2"/>
      <c r="M790" s="2"/>
      <c r="S790" s="2"/>
    </row>
    <row r="791" spans="1:19" ht="12.5">
      <c r="A791" s="2"/>
      <c r="M791" s="2"/>
      <c r="S791" s="2"/>
    </row>
    <row r="792" spans="1:19" ht="12.5">
      <c r="A792" s="2"/>
      <c r="M792" s="2"/>
      <c r="S792" s="2"/>
    </row>
    <row r="793" spans="1:19" ht="12.5">
      <c r="A793" s="2"/>
      <c r="M793" s="2"/>
      <c r="S793" s="2"/>
    </row>
    <row r="794" spans="1:19" ht="12.5">
      <c r="A794" s="2"/>
      <c r="M794" s="2"/>
      <c r="S794" s="2"/>
    </row>
    <row r="795" spans="1:19" ht="12.5">
      <c r="A795" s="2"/>
      <c r="M795" s="2"/>
      <c r="S795" s="2"/>
    </row>
    <row r="796" spans="1:19" ht="12.5">
      <c r="A796" s="2"/>
      <c r="M796" s="2"/>
      <c r="S796" s="2"/>
    </row>
    <row r="797" spans="1:19" ht="12.5">
      <c r="A797" s="2"/>
      <c r="M797" s="2"/>
      <c r="S797" s="2"/>
    </row>
    <row r="798" spans="1:19" ht="12.5">
      <c r="A798" s="2"/>
      <c r="M798" s="2"/>
      <c r="S798" s="2"/>
    </row>
    <row r="799" spans="1:19" ht="12.5">
      <c r="A799" s="2"/>
      <c r="M799" s="2"/>
      <c r="S799" s="2"/>
    </row>
    <row r="800" spans="1:19" ht="12.5">
      <c r="A800" s="2"/>
      <c r="M800" s="2"/>
      <c r="S800" s="2"/>
    </row>
    <row r="801" spans="1:19" ht="12.5">
      <c r="A801" s="2"/>
      <c r="M801" s="2"/>
      <c r="S801" s="2"/>
    </row>
    <row r="802" spans="1:19" ht="12.5">
      <c r="A802" s="2"/>
      <c r="M802" s="2"/>
      <c r="S802" s="2"/>
    </row>
    <row r="803" spans="1:19" ht="12.5">
      <c r="A803" s="2"/>
      <c r="M803" s="2"/>
      <c r="S803" s="2"/>
    </row>
    <row r="804" spans="1:19" ht="12.5">
      <c r="A804" s="2"/>
      <c r="M804" s="2"/>
      <c r="S804" s="2"/>
    </row>
    <row r="805" spans="1:19" ht="12.5">
      <c r="A805" s="2"/>
      <c r="M805" s="2"/>
      <c r="S805" s="2"/>
    </row>
    <row r="806" spans="1:19" ht="12.5">
      <c r="A806" s="2"/>
      <c r="M806" s="2"/>
      <c r="S806" s="2"/>
    </row>
    <row r="807" spans="1:19" ht="12.5">
      <c r="A807" s="2"/>
      <c r="M807" s="2"/>
      <c r="S807" s="2"/>
    </row>
    <row r="808" spans="1:19" ht="12.5">
      <c r="A808" s="2"/>
      <c r="M808" s="2"/>
      <c r="S808" s="2"/>
    </row>
    <row r="809" spans="1:19" ht="12.5">
      <c r="A809" s="2"/>
      <c r="M809" s="2"/>
      <c r="S809" s="2"/>
    </row>
    <row r="810" spans="1:19" ht="12.5">
      <c r="A810" s="2"/>
      <c r="M810" s="2"/>
      <c r="S810" s="2"/>
    </row>
    <row r="811" spans="1:19" ht="12.5">
      <c r="A811" s="2"/>
      <c r="M811" s="2"/>
      <c r="S811" s="2"/>
    </row>
    <row r="812" spans="1:19" ht="12.5">
      <c r="A812" s="2"/>
      <c r="M812" s="2"/>
      <c r="S812" s="2"/>
    </row>
    <row r="813" spans="1:19" ht="12.5">
      <c r="A813" s="2"/>
      <c r="M813" s="2"/>
      <c r="S813" s="2"/>
    </row>
    <row r="814" spans="1:19" ht="12.5">
      <c r="A814" s="2"/>
      <c r="M814" s="2"/>
      <c r="S814" s="2"/>
    </row>
    <row r="815" spans="1:19" ht="12.5">
      <c r="A815" s="2"/>
      <c r="M815" s="2"/>
      <c r="S815" s="2"/>
    </row>
    <row r="816" spans="1:19" ht="12.5">
      <c r="A816" s="2"/>
      <c r="M816" s="2"/>
      <c r="S816" s="2"/>
    </row>
    <row r="817" spans="1:19" ht="12.5">
      <c r="A817" s="2"/>
      <c r="M817" s="2"/>
      <c r="S817" s="2"/>
    </row>
    <row r="818" spans="1:19" ht="12.5">
      <c r="A818" s="2"/>
      <c r="M818" s="2"/>
      <c r="S818" s="2"/>
    </row>
    <row r="819" spans="1:19" ht="12.5">
      <c r="A819" s="2"/>
      <c r="M819" s="2"/>
      <c r="S819" s="2"/>
    </row>
    <row r="820" spans="1:19" ht="12.5">
      <c r="A820" s="2"/>
      <c r="M820" s="2"/>
      <c r="S820" s="2"/>
    </row>
    <row r="821" spans="1:19" ht="12.5">
      <c r="A821" s="2"/>
      <c r="M821" s="2"/>
      <c r="S821" s="2"/>
    </row>
    <row r="822" spans="1:19" ht="12.5">
      <c r="A822" s="2"/>
      <c r="M822" s="2"/>
      <c r="S822" s="2"/>
    </row>
    <row r="823" spans="1:19" ht="12.5">
      <c r="A823" s="2"/>
      <c r="M823" s="2"/>
      <c r="S823" s="2"/>
    </row>
    <row r="824" spans="1:19" ht="12.5">
      <c r="A824" s="2"/>
      <c r="M824" s="2"/>
      <c r="S824" s="2"/>
    </row>
    <row r="825" spans="1:19" ht="12.5">
      <c r="A825" s="2"/>
      <c r="M825" s="2"/>
      <c r="S825" s="2"/>
    </row>
    <row r="826" spans="1:19" ht="12.5">
      <c r="A826" s="2"/>
      <c r="M826" s="2"/>
      <c r="S826" s="2"/>
    </row>
    <row r="827" spans="1:19" ht="12.5">
      <c r="A827" s="2"/>
      <c r="M827" s="2"/>
      <c r="S827" s="2"/>
    </row>
    <row r="828" spans="1:19" ht="12.5">
      <c r="A828" s="2"/>
      <c r="M828" s="2"/>
      <c r="S828" s="2"/>
    </row>
    <row r="829" spans="1:19" ht="12.5">
      <c r="A829" s="2"/>
      <c r="M829" s="2"/>
      <c r="S829" s="2"/>
    </row>
    <row r="830" spans="1:19" ht="12.5">
      <c r="A830" s="2"/>
      <c r="M830" s="2"/>
      <c r="S830" s="2"/>
    </row>
    <row r="831" spans="1:19" ht="12.5">
      <c r="A831" s="2"/>
      <c r="M831" s="2"/>
      <c r="S831" s="2"/>
    </row>
    <row r="832" spans="1:19" ht="12.5">
      <c r="A832" s="2"/>
      <c r="M832" s="2"/>
      <c r="S832" s="2"/>
    </row>
    <row r="833" spans="1:19" ht="12.5">
      <c r="A833" s="2"/>
      <c r="M833" s="2"/>
      <c r="S833" s="2"/>
    </row>
    <row r="834" spans="1:19" ht="12.5">
      <c r="A834" s="2"/>
      <c r="M834" s="2"/>
      <c r="S834" s="2"/>
    </row>
    <row r="835" spans="1:19" ht="12.5">
      <c r="A835" s="2"/>
      <c r="M835" s="2"/>
      <c r="S835" s="2"/>
    </row>
    <row r="836" spans="1:19" ht="12.5">
      <c r="A836" s="2"/>
      <c r="M836" s="2"/>
      <c r="S836" s="2"/>
    </row>
    <row r="837" spans="1:19" ht="12.5">
      <c r="A837" s="2"/>
      <c r="M837" s="2"/>
      <c r="S837" s="2"/>
    </row>
    <row r="838" spans="1:19" ht="12.5">
      <c r="A838" s="2"/>
      <c r="M838" s="2"/>
      <c r="S838" s="2"/>
    </row>
    <row r="839" spans="1:19" ht="12.5">
      <c r="A839" s="2"/>
      <c r="M839" s="2"/>
      <c r="S839" s="2"/>
    </row>
    <row r="840" spans="1:19" ht="12.5">
      <c r="A840" s="2"/>
      <c r="M840" s="2"/>
      <c r="S840" s="2"/>
    </row>
    <row r="841" spans="1:19" ht="12.5">
      <c r="A841" s="2"/>
      <c r="M841" s="2"/>
      <c r="S841" s="2"/>
    </row>
    <row r="842" spans="1:19" ht="12.5">
      <c r="A842" s="2"/>
      <c r="M842" s="2"/>
      <c r="S842" s="2"/>
    </row>
    <row r="843" spans="1:19" ht="12.5">
      <c r="A843" s="2"/>
      <c r="M843" s="2"/>
      <c r="S843" s="2"/>
    </row>
    <row r="844" spans="1:19" ht="12.5">
      <c r="A844" s="2"/>
      <c r="M844" s="2"/>
      <c r="S844" s="2"/>
    </row>
    <row r="845" spans="1:19" ht="12.5">
      <c r="A845" s="2"/>
      <c r="M845" s="2"/>
      <c r="S845" s="2"/>
    </row>
    <row r="846" spans="1:19" ht="12.5">
      <c r="A846" s="2"/>
      <c r="M846" s="2"/>
      <c r="S846" s="2"/>
    </row>
    <row r="847" spans="1:19" ht="12.5">
      <c r="A847" s="2"/>
      <c r="M847" s="2"/>
      <c r="S847" s="2"/>
    </row>
    <row r="848" spans="1:19" ht="12.5">
      <c r="A848" s="2"/>
      <c r="M848" s="2"/>
      <c r="S848" s="2"/>
    </row>
    <row r="849" spans="1:19" ht="12.5">
      <c r="A849" s="2"/>
      <c r="M849" s="2"/>
      <c r="S849" s="2"/>
    </row>
    <row r="850" spans="1:19" ht="12.5">
      <c r="A850" s="2"/>
      <c r="M850" s="2"/>
      <c r="S850" s="2"/>
    </row>
    <row r="851" spans="1:19" ht="12.5">
      <c r="A851" s="2"/>
      <c r="M851" s="2"/>
      <c r="S851" s="2"/>
    </row>
    <row r="852" spans="1:19" ht="12.5">
      <c r="A852" s="2"/>
      <c r="M852" s="2"/>
      <c r="S852" s="2"/>
    </row>
    <row r="853" spans="1:19" ht="12.5">
      <c r="A853" s="2"/>
      <c r="M853" s="2"/>
      <c r="S853" s="2"/>
    </row>
    <row r="854" spans="1:19" ht="12.5">
      <c r="A854" s="2"/>
      <c r="M854" s="2"/>
      <c r="S854" s="2"/>
    </row>
    <row r="855" spans="1:19" ht="12.5">
      <c r="A855" s="2"/>
      <c r="M855" s="2"/>
      <c r="S855" s="2"/>
    </row>
    <row r="856" spans="1:19" ht="12.5">
      <c r="A856" s="2"/>
      <c r="M856" s="2"/>
      <c r="S856" s="2"/>
    </row>
    <row r="857" spans="1:19" ht="12.5">
      <c r="A857" s="2"/>
      <c r="M857" s="2"/>
      <c r="S857" s="2"/>
    </row>
    <row r="858" spans="1:19" ht="12.5">
      <c r="A858" s="2"/>
      <c r="M858" s="2"/>
      <c r="S858" s="2"/>
    </row>
    <row r="859" spans="1:19" ht="12.5">
      <c r="A859" s="2"/>
      <c r="M859" s="2"/>
      <c r="S859" s="2"/>
    </row>
    <row r="860" spans="1:19" ht="12.5">
      <c r="A860" s="2"/>
      <c r="M860" s="2"/>
      <c r="S860" s="2"/>
    </row>
    <row r="861" spans="1:19" ht="12.5">
      <c r="A861" s="2"/>
      <c r="M861" s="2"/>
      <c r="S861" s="2"/>
    </row>
    <row r="862" spans="1:19" ht="12.5">
      <c r="A862" s="2"/>
      <c r="M862" s="2"/>
      <c r="S862" s="2"/>
    </row>
    <row r="863" spans="1:19" ht="12.5">
      <c r="A863" s="2"/>
      <c r="M863" s="2"/>
      <c r="S863" s="2"/>
    </row>
    <row r="864" spans="1:19" ht="12.5">
      <c r="A864" s="2"/>
      <c r="M864" s="2"/>
      <c r="S864" s="2"/>
    </row>
    <row r="865" spans="1:19" ht="12.5">
      <c r="A865" s="2"/>
      <c r="M865" s="2"/>
      <c r="S865" s="2"/>
    </row>
    <row r="866" spans="1:19" ht="12.5">
      <c r="A866" s="2"/>
      <c r="M866" s="2"/>
      <c r="S866" s="2"/>
    </row>
    <row r="867" spans="1:19" ht="12.5">
      <c r="A867" s="2"/>
      <c r="M867" s="2"/>
      <c r="S867" s="2"/>
    </row>
    <row r="868" spans="1:19" ht="12.5">
      <c r="A868" s="2"/>
      <c r="M868" s="2"/>
      <c r="S868" s="2"/>
    </row>
    <row r="869" spans="1:19" ht="12.5">
      <c r="A869" s="2"/>
      <c r="M869" s="2"/>
      <c r="S869" s="2"/>
    </row>
    <row r="870" spans="1:19" ht="12.5">
      <c r="A870" s="2"/>
      <c r="M870" s="2"/>
      <c r="S870" s="2"/>
    </row>
    <row r="871" spans="1:19" ht="12.5">
      <c r="A871" s="2"/>
      <c r="M871" s="2"/>
      <c r="S871" s="2"/>
    </row>
    <row r="872" spans="1:19" ht="12.5">
      <c r="A872" s="2"/>
      <c r="M872" s="2"/>
      <c r="S872" s="2"/>
    </row>
    <row r="873" spans="1:19" ht="12.5">
      <c r="A873" s="2"/>
      <c r="M873" s="2"/>
      <c r="S873" s="2"/>
    </row>
    <row r="874" spans="1:19" ht="12.5">
      <c r="A874" s="2"/>
      <c r="M874" s="2"/>
      <c r="S874" s="2"/>
    </row>
    <row r="875" spans="1:19" ht="12.5">
      <c r="A875" s="2"/>
      <c r="M875" s="2"/>
      <c r="S875" s="2"/>
    </row>
    <row r="876" spans="1:19" ht="12.5">
      <c r="A876" s="2"/>
      <c r="M876" s="2"/>
      <c r="S876" s="2"/>
    </row>
    <row r="877" spans="1:19" ht="12.5">
      <c r="A877" s="2"/>
      <c r="M877" s="2"/>
      <c r="S877" s="2"/>
    </row>
    <row r="878" spans="1:19" ht="12.5">
      <c r="A878" s="2"/>
      <c r="M878" s="2"/>
      <c r="S878" s="2"/>
    </row>
    <row r="879" spans="1:19" ht="12.5">
      <c r="A879" s="2"/>
      <c r="M879" s="2"/>
      <c r="S879" s="2"/>
    </row>
    <row r="880" spans="1:19" ht="12.5">
      <c r="A880" s="2"/>
      <c r="M880" s="2"/>
      <c r="S880" s="2"/>
    </row>
    <row r="881" spans="1:19" ht="12.5">
      <c r="A881" s="2"/>
      <c r="M881" s="2"/>
      <c r="S881" s="2"/>
    </row>
    <row r="882" spans="1:19" ht="12.5">
      <c r="A882" s="2"/>
      <c r="M882" s="2"/>
      <c r="S882" s="2"/>
    </row>
    <row r="883" spans="1:19" ht="12.5">
      <c r="A883" s="2"/>
      <c r="M883" s="2"/>
      <c r="S883" s="2"/>
    </row>
    <row r="884" spans="1:19" ht="12.5">
      <c r="A884" s="2"/>
      <c r="M884" s="2"/>
      <c r="S884" s="2"/>
    </row>
    <row r="885" spans="1:19" ht="12.5">
      <c r="A885" s="2"/>
      <c r="M885" s="2"/>
      <c r="S885" s="2"/>
    </row>
    <row r="886" spans="1:19" ht="12.5">
      <c r="A886" s="2"/>
      <c r="M886" s="2"/>
      <c r="S886" s="2"/>
    </row>
    <row r="887" spans="1:19" ht="12.5">
      <c r="A887" s="2"/>
      <c r="M887" s="2"/>
      <c r="S887" s="2"/>
    </row>
    <row r="888" spans="1:19" ht="12.5">
      <c r="A888" s="2"/>
      <c r="M888" s="2"/>
      <c r="S888" s="2"/>
    </row>
    <row r="889" spans="1:19" ht="12.5">
      <c r="A889" s="2"/>
      <c r="M889" s="2"/>
      <c r="S889" s="2"/>
    </row>
    <row r="890" spans="1:19" ht="12.5">
      <c r="A890" s="2"/>
      <c r="M890" s="2"/>
      <c r="S890" s="2"/>
    </row>
    <row r="891" spans="1:19" ht="12.5">
      <c r="A891" s="2"/>
      <c r="M891" s="2"/>
      <c r="S891" s="2"/>
    </row>
    <row r="892" spans="1:19" ht="12.5">
      <c r="A892" s="2"/>
      <c r="M892" s="2"/>
      <c r="S892" s="2"/>
    </row>
    <row r="893" spans="1:19" ht="12.5">
      <c r="A893" s="2"/>
      <c r="M893" s="2"/>
      <c r="S893" s="2"/>
    </row>
    <row r="894" spans="1:19" ht="12.5">
      <c r="A894" s="2"/>
      <c r="M894" s="2"/>
      <c r="S894" s="2"/>
    </row>
    <row r="895" spans="1:19" ht="12.5">
      <c r="A895" s="2"/>
      <c r="M895" s="2"/>
      <c r="S895" s="2"/>
    </row>
    <row r="896" spans="1:19" ht="12.5">
      <c r="A896" s="2"/>
      <c r="M896" s="2"/>
      <c r="S896" s="2"/>
    </row>
    <row r="897" spans="1:19" ht="12.5">
      <c r="A897" s="2"/>
      <c r="M897" s="2"/>
      <c r="S897" s="2"/>
    </row>
    <row r="898" spans="1:19" ht="12.5">
      <c r="A898" s="2"/>
      <c r="M898" s="2"/>
      <c r="S898" s="2"/>
    </row>
    <row r="899" spans="1:19" ht="12.5">
      <c r="A899" s="2"/>
      <c r="M899" s="2"/>
      <c r="S899" s="2"/>
    </row>
    <row r="900" spans="1:19" ht="12.5">
      <c r="A900" s="2"/>
      <c r="M900" s="2"/>
      <c r="S900" s="2"/>
    </row>
    <row r="901" spans="1:19" ht="12.5">
      <c r="A901" s="2"/>
      <c r="M901" s="2"/>
      <c r="S901" s="2"/>
    </row>
    <row r="902" spans="1:19" ht="12.5">
      <c r="A902" s="2"/>
      <c r="M902" s="2"/>
      <c r="S902" s="2"/>
    </row>
    <row r="903" spans="1:19" ht="12.5">
      <c r="A903" s="2"/>
      <c r="M903" s="2"/>
      <c r="S903" s="2"/>
    </row>
    <row r="904" spans="1:19" ht="12.5">
      <c r="A904" s="2"/>
      <c r="M904" s="2"/>
      <c r="S904" s="2"/>
    </row>
    <row r="905" spans="1:19" ht="12.5">
      <c r="A905" s="2"/>
      <c r="M905" s="2"/>
      <c r="S905" s="2"/>
    </row>
    <row r="906" spans="1:19" ht="12.5">
      <c r="A906" s="2"/>
      <c r="M906" s="2"/>
      <c r="S906" s="2"/>
    </row>
    <row r="907" spans="1:19" ht="12.5">
      <c r="A907" s="2"/>
      <c r="M907" s="2"/>
      <c r="S907" s="2"/>
    </row>
    <row r="908" spans="1:19" ht="12.5">
      <c r="A908" s="2"/>
      <c r="M908" s="2"/>
      <c r="S908" s="2"/>
    </row>
    <row r="909" spans="1:19" ht="12.5">
      <c r="A909" s="2"/>
      <c r="M909" s="2"/>
      <c r="S909" s="2"/>
    </row>
    <row r="910" spans="1:19" ht="12.5">
      <c r="A910" s="2"/>
      <c r="M910" s="2"/>
      <c r="S910" s="2"/>
    </row>
    <row r="911" spans="1:19" ht="12.5">
      <c r="A911" s="2"/>
      <c r="M911" s="2"/>
      <c r="S911" s="2"/>
    </row>
    <row r="912" spans="1:19" ht="12.5">
      <c r="A912" s="2"/>
      <c r="M912" s="2"/>
      <c r="S912" s="2"/>
    </row>
    <row r="913" spans="1:19" ht="12.5">
      <c r="A913" s="2"/>
      <c r="M913" s="2"/>
      <c r="S913" s="2"/>
    </row>
    <row r="914" spans="1:19" ht="12.5">
      <c r="A914" s="2"/>
      <c r="M914" s="2"/>
      <c r="S914" s="2"/>
    </row>
    <row r="915" spans="1:19" ht="12.5">
      <c r="A915" s="2"/>
      <c r="M915" s="2"/>
      <c r="S915" s="2"/>
    </row>
    <row r="916" spans="1:19" ht="12.5">
      <c r="A916" s="2"/>
      <c r="M916" s="2"/>
      <c r="S916" s="2"/>
    </row>
    <row r="917" spans="1:19" ht="12.5">
      <c r="A917" s="2"/>
      <c r="M917" s="2"/>
      <c r="S917" s="2"/>
    </row>
    <row r="918" spans="1:19" ht="12.5">
      <c r="A918" s="2"/>
      <c r="M918" s="2"/>
      <c r="S918" s="2"/>
    </row>
    <row r="919" spans="1:19" ht="12.5">
      <c r="A919" s="2"/>
      <c r="M919" s="2"/>
      <c r="S919" s="2"/>
    </row>
    <row r="920" spans="1:19" ht="12.5">
      <c r="A920" s="2"/>
      <c r="M920" s="2"/>
      <c r="S920" s="2"/>
    </row>
    <row r="921" spans="1:19" ht="12.5">
      <c r="A921" s="2"/>
      <c r="M921" s="2"/>
      <c r="S921" s="2"/>
    </row>
    <row r="922" spans="1:19" ht="12.5">
      <c r="A922" s="2"/>
      <c r="M922" s="2"/>
      <c r="S922" s="2"/>
    </row>
    <row r="923" spans="1:19" ht="12.5">
      <c r="A923" s="2"/>
      <c r="M923" s="2"/>
      <c r="S923" s="2"/>
    </row>
    <row r="924" spans="1:19" ht="12.5">
      <c r="A924" s="2"/>
      <c r="M924" s="2"/>
      <c r="S924" s="2"/>
    </row>
    <row r="925" spans="1:19" ht="12.5">
      <c r="A925" s="2"/>
      <c r="M925" s="2"/>
      <c r="S925" s="2"/>
    </row>
    <row r="926" spans="1:19" ht="12.5">
      <c r="A926" s="2"/>
      <c r="M926" s="2"/>
      <c r="S926" s="2"/>
    </row>
    <row r="927" spans="1:19" ht="12.5">
      <c r="A927" s="2"/>
      <c r="M927" s="2"/>
      <c r="S927" s="2"/>
    </row>
    <row r="928" spans="1:19" ht="12.5">
      <c r="A928" s="2"/>
      <c r="M928" s="2"/>
      <c r="S928" s="2"/>
    </row>
    <row r="929" spans="1:19" ht="12.5">
      <c r="A929" s="2"/>
      <c r="M929" s="2"/>
      <c r="S929" s="2"/>
    </row>
    <row r="930" spans="1:19" ht="12.5">
      <c r="A930" s="2"/>
      <c r="M930" s="2"/>
      <c r="S930" s="2"/>
    </row>
    <row r="931" spans="1:19" ht="12.5">
      <c r="A931" s="2"/>
      <c r="M931" s="2"/>
      <c r="S931" s="2"/>
    </row>
    <row r="932" spans="1:19" ht="12.5">
      <c r="A932" s="2"/>
      <c r="M932" s="2"/>
      <c r="S932" s="2"/>
    </row>
    <row r="933" spans="1:19" ht="12.5">
      <c r="A933" s="2"/>
      <c r="M933" s="2"/>
      <c r="S933" s="2"/>
    </row>
    <row r="934" spans="1:19" ht="12.5">
      <c r="A934" s="2"/>
      <c r="M934" s="2"/>
      <c r="S934" s="2"/>
    </row>
    <row r="935" spans="1:19" ht="12.5">
      <c r="A935" s="2"/>
      <c r="M935" s="2"/>
      <c r="S935" s="2"/>
    </row>
    <row r="936" spans="1:19" ht="12.5">
      <c r="A936" s="2"/>
      <c r="M936" s="2"/>
      <c r="S936" s="2"/>
    </row>
    <row r="937" spans="1:19" ht="12.5">
      <c r="A937" s="2"/>
      <c r="M937" s="2"/>
      <c r="S937" s="2"/>
    </row>
    <row r="938" spans="1:19" ht="12.5">
      <c r="A938" s="2"/>
      <c r="M938" s="2"/>
      <c r="S938" s="2"/>
    </row>
    <row r="939" spans="1:19" ht="12.5">
      <c r="A939" s="2"/>
      <c r="M939" s="2"/>
      <c r="S939" s="2"/>
    </row>
    <row r="940" spans="1:19" ht="12.5">
      <c r="A940" s="2"/>
      <c r="M940" s="2"/>
      <c r="S940" s="2"/>
    </row>
    <row r="941" spans="1:19" ht="12.5">
      <c r="A941" s="2"/>
      <c r="M941" s="2"/>
      <c r="S941" s="2"/>
    </row>
    <row r="942" spans="1:19" ht="12.5">
      <c r="A942" s="2"/>
      <c r="M942" s="2"/>
      <c r="S942" s="2"/>
    </row>
    <row r="943" spans="1:19" ht="12.5">
      <c r="A943" s="2"/>
      <c r="M943" s="2"/>
      <c r="S943" s="2"/>
    </row>
    <row r="944" spans="1:19" ht="12.5">
      <c r="A944" s="2"/>
      <c r="M944" s="2"/>
      <c r="S944" s="2"/>
    </row>
    <row r="945" spans="1:19" ht="12.5">
      <c r="A945" s="2"/>
      <c r="M945" s="2"/>
      <c r="S945" s="2"/>
    </row>
    <row r="946" spans="1:19" ht="12.5">
      <c r="A946" s="2"/>
      <c r="M946" s="2"/>
      <c r="S946" s="2"/>
    </row>
    <row r="947" spans="1:19" ht="12.5">
      <c r="A947" s="2"/>
      <c r="M947" s="2"/>
      <c r="S947" s="2"/>
    </row>
    <row r="948" spans="1:19" ht="12.5">
      <c r="A948" s="2"/>
      <c r="M948" s="2"/>
      <c r="S948" s="2"/>
    </row>
    <row r="949" spans="1:19" ht="12.5">
      <c r="A949" s="2"/>
      <c r="M949" s="2"/>
      <c r="S949" s="2"/>
    </row>
    <row r="950" spans="1:19" ht="12.5">
      <c r="A950" s="2"/>
      <c r="M950" s="2"/>
      <c r="S950" s="2"/>
    </row>
    <row r="951" spans="1:19" ht="12.5">
      <c r="A951" s="2"/>
      <c r="M951" s="2"/>
      <c r="S951" s="2"/>
    </row>
    <row r="952" spans="1:19" ht="12.5">
      <c r="A952" s="2"/>
      <c r="M952" s="2"/>
      <c r="S952" s="2"/>
    </row>
    <row r="953" spans="1:19" ht="12.5">
      <c r="A953" s="2"/>
      <c r="M953" s="2"/>
      <c r="S953" s="2"/>
    </row>
    <row r="954" spans="1:19" ht="12.5">
      <c r="A954" s="2"/>
      <c r="M954" s="2"/>
      <c r="S954" s="2"/>
    </row>
    <row r="955" spans="1:19" ht="12.5">
      <c r="A955" s="2"/>
      <c r="M955" s="2"/>
      <c r="S955" s="2"/>
    </row>
    <row r="956" spans="1:19" ht="12.5">
      <c r="A956" s="2"/>
      <c r="M956" s="2"/>
      <c r="S956" s="2"/>
    </row>
    <row r="957" spans="1:19" ht="12.5">
      <c r="A957" s="2"/>
      <c r="M957" s="2"/>
      <c r="S957" s="2"/>
    </row>
    <row r="958" spans="1:19" ht="12.5">
      <c r="A958" s="2"/>
      <c r="M958" s="2"/>
      <c r="S958" s="2"/>
    </row>
    <row r="959" spans="1:19" ht="12.5">
      <c r="A959" s="2"/>
      <c r="M959" s="2"/>
      <c r="S959" s="2"/>
    </row>
    <row r="960" spans="1:19" ht="12.5">
      <c r="A960" s="2"/>
      <c r="M960" s="2"/>
      <c r="S960" s="2"/>
    </row>
    <row r="961" spans="1:19" ht="12.5">
      <c r="A961" s="2"/>
      <c r="M961" s="2"/>
      <c r="S961" s="2"/>
    </row>
    <row r="962" spans="1:19" ht="12.5">
      <c r="A962" s="2"/>
      <c r="M962" s="2"/>
      <c r="S962" s="2"/>
    </row>
    <row r="963" spans="1:19" ht="12.5">
      <c r="A963" s="2"/>
      <c r="M963" s="2"/>
      <c r="S963" s="2"/>
    </row>
    <row r="964" spans="1:19" ht="12.5">
      <c r="A964" s="2"/>
      <c r="M964" s="2"/>
      <c r="S964" s="2"/>
    </row>
    <row r="965" spans="1:19" ht="12.5">
      <c r="A965" s="2"/>
      <c r="M965" s="2"/>
      <c r="S965" s="2"/>
    </row>
    <row r="966" spans="1:19" ht="12.5">
      <c r="A966" s="2"/>
      <c r="M966" s="2"/>
      <c r="S966" s="2"/>
    </row>
    <row r="967" spans="1:19" ht="12.5">
      <c r="A967" s="2"/>
      <c r="M967" s="2"/>
      <c r="S967" s="2"/>
    </row>
    <row r="968" spans="1:19" ht="12.5">
      <c r="A968" s="2"/>
      <c r="M968" s="2"/>
      <c r="S968" s="2"/>
    </row>
    <row r="969" spans="1:19" ht="12.5">
      <c r="A969" s="2"/>
      <c r="M969" s="2"/>
      <c r="S969" s="2"/>
    </row>
    <row r="970" spans="1:19" ht="12.5">
      <c r="A970" s="2"/>
      <c r="M970" s="2"/>
      <c r="S970" s="2"/>
    </row>
    <row r="971" spans="1:19" ht="12.5">
      <c r="A971" s="2"/>
      <c r="M971" s="2"/>
      <c r="S971" s="2"/>
    </row>
    <row r="972" spans="1:19" ht="12.5">
      <c r="A972" s="2"/>
      <c r="M972" s="2"/>
      <c r="S972" s="2"/>
    </row>
    <row r="973" spans="1:19" ht="12.5">
      <c r="A973" s="2"/>
      <c r="M973" s="2"/>
      <c r="S973" s="2"/>
    </row>
    <row r="974" spans="1:19" ht="12.5">
      <c r="A974" s="2"/>
      <c r="M974" s="2"/>
      <c r="S974" s="2"/>
    </row>
    <row r="975" spans="1:19" ht="12.5">
      <c r="A975" s="2"/>
      <c r="M975" s="2"/>
      <c r="S975" s="2"/>
    </row>
    <row r="976" spans="1:19" ht="12.5">
      <c r="A976" s="2"/>
      <c r="M976" s="2"/>
      <c r="S976" s="2"/>
    </row>
    <row r="977" spans="1:19" ht="12.5">
      <c r="A977" s="2"/>
      <c r="M977" s="2"/>
      <c r="S977" s="2"/>
    </row>
    <row r="978" spans="1:19" ht="12.5">
      <c r="A978" s="2"/>
      <c r="M978" s="2"/>
      <c r="S978" s="2"/>
    </row>
    <row r="979" spans="1:19" ht="12.5">
      <c r="A979" s="2"/>
      <c r="M979" s="2"/>
      <c r="S979" s="2"/>
    </row>
    <row r="980" spans="1:19" ht="12.5">
      <c r="A980" s="2"/>
      <c r="M980" s="2"/>
      <c r="S980" s="2"/>
    </row>
    <row r="981" spans="1:19" ht="12.5">
      <c r="A981" s="2"/>
      <c r="M981" s="2"/>
      <c r="S981" s="2"/>
    </row>
    <row r="982" spans="1:19" ht="12.5">
      <c r="A982" s="2"/>
      <c r="M982" s="2"/>
      <c r="S982" s="2"/>
    </row>
    <row r="983" spans="1:19" ht="12.5">
      <c r="A983" s="2"/>
      <c r="M983" s="2"/>
      <c r="S983" s="2"/>
    </row>
    <row r="984" spans="1:19" ht="12.5">
      <c r="A984" s="2"/>
      <c r="M984" s="2"/>
      <c r="S984" s="2"/>
    </row>
    <row r="985" spans="1:19" ht="12.5">
      <c r="A985" s="2"/>
      <c r="M985" s="2"/>
      <c r="S985" s="2"/>
    </row>
    <row r="986" spans="1:19" ht="12.5">
      <c r="A986" s="2"/>
      <c r="M986" s="2"/>
      <c r="S986" s="2"/>
    </row>
    <row r="987" spans="1:19" ht="12.5">
      <c r="A987" s="2"/>
      <c r="M987" s="2"/>
      <c r="S987" s="2"/>
    </row>
    <row r="988" spans="1:19" ht="12.5">
      <c r="A988" s="2"/>
      <c r="M988" s="2"/>
      <c r="S988" s="2"/>
    </row>
    <row r="989" spans="1:19" ht="12.5">
      <c r="A989" s="2"/>
      <c r="M989" s="2"/>
      <c r="S989" s="2"/>
    </row>
    <row r="990" spans="1:19" ht="12.5">
      <c r="A990" s="2"/>
      <c r="M990" s="2"/>
      <c r="S990" s="2"/>
    </row>
    <row r="991" spans="1:19" ht="12.5">
      <c r="A991" s="2"/>
      <c r="M991" s="2"/>
      <c r="S991" s="2"/>
    </row>
    <row r="992" spans="1:19" ht="12.5">
      <c r="A992" s="2"/>
      <c r="M992" s="2"/>
      <c r="S992" s="2"/>
    </row>
    <row r="993" spans="1:19" ht="12.5">
      <c r="A993" s="2"/>
      <c r="M993" s="2"/>
      <c r="S993" s="2"/>
    </row>
    <row r="994" spans="1:19" ht="12.5">
      <c r="A994" s="2"/>
      <c r="M994" s="2"/>
      <c r="S994" s="2"/>
    </row>
    <row r="995" spans="1:19" ht="12.5">
      <c r="A995" s="2"/>
      <c r="M995" s="2"/>
      <c r="S995" s="2"/>
    </row>
    <row r="996" spans="1:19" ht="12.5">
      <c r="A996" s="2"/>
      <c r="M996" s="2"/>
      <c r="S996" s="2"/>
    </row>
    <row r="997" spans="1:19" ht="12.5">
      <c r="A997" s="2"/>
      <c r="M997" s="2"/>
      <c r="S997" s="2"/>
    </row>
    <row r="998" spans="1:19" ht="12.5">
      <c r="A998" s="2"/>
      <c r="M998" s="2"/>
      <c r="S998" s="2"/>
    </row>
    <row r="999" spans="1:19" ht="12.5">
      <c r="A999" s="2"/>
      <c r="M999" s="2"/>
      <c r="S999" s="2"/>
    </row>
    <row r="1000" spans="1:19" ht="12.5">
      <c r="A1000" s="2"/>
      <c r="M1000" s="2"/>
      <c r="S1000" s="2"/>
    </row>
    <row r="1001" spans="1:19" ht="12.5">
      <c r="A1001" s="2"/>
      <c r="M1001" s="2"/>
      <c r="S1001" s="2"/>
    </row>
    <row r="1002" spans="1:19" ht="12.5">
      <c r="A1002" s="2"/>
      <c r="M1002" s="2"/>
      <c r="S1002" s="2"/>
    </row>
    <row r="1003" spans="1:19" ht="12.5">
      <c r="A1003" s="2"/>
      <c r="M1003" s="2"/>
      <c r="S1003" s="2"/>
    </row>
  </sheetData>
  <mergeCells count="3">
    <mergeCell ref="A1:K1"/>
    <mergeCell ref="M1:Q1"/>
    <mergeCell ref="S1:W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W1003"/>
  <sheetViews>
    <sheetView workbookViewId="0" topLeftCell="B13">
      <selection activeCell="U2" sqref="U1:W1048576"/>
    </sheetView>
  </sheetViews>
  <sheetFormatPr defaultColWidth="12.57421875" defaultRowHeight="15.75" customHeight="1"/>
  <cols>
    <col min="1" max="1" width="5.00390625" style="0" customWidth="1"/>
    <col min="2" max="2" width="20.140625" style="0" customWidth="1"/>
    <col min="3" max="3" width="2.421875" style="0" customWidth="1"/>
    <col min="4" max="4" width="4.421875" style="0" customWidth="1"/>
    <col min="5" max="5" width="4.57421875" style="0" customWidth="1"/>
    <col min="6" max="6" width="4.421875" style="0" customWidth="1"/>
    <col min="7" max="7" width="4.8515625" style="0" customWidth="1"/>
    <col min="8" max="8" width="21.421875" style="0" customWidth="1"/>
    <col min="9" max="9" width="2.28125" style="0" customWidth="1"/>
    <col min="10" max="10" width="4.7109375" style="0" customWidth="1"/>
    <col min="11" max="11" width="5.140625" style="0" customWidth="1"/>
    <col min="12" max="12" width="4.421875" style="0" customWidth="1"/>
    <col min="13" max="13" width="5.421875" style="0" customWidth="1"/>
    <col min="14" max="14" width="21.28125" style="0" customWidth="1"/>
    <col min="15" max="15" width="2.421875" style="0" customWidth="1"/>
    <col min="16" max="16" width="5.421875" style="0" customWidth="1"/>
    <col min="17" max="17" width="4.57421875" style="0" customWidth="1"/>
    <col min="18" max="18" width="4.421875" style="0" customWidth="1"/>
    <col min="19" max="19" width="4.7109375" style="0" bestFit="1" customWidth="1"/>
    <col min="20" max="20" width="23.7109375" style="0" bestFit="1" customWidth="1"/>
    <col min="21" max="21" width="5.421875" style="0" bestFit="1" customWidth="1"/>
    <col min="22" max="22" width="4.57421875" style="0" bestFit="1" customWidth="1"/>
    <col min="23" max="23" width="4.8515625" style="0" bestFit="1" customWidth="1"/>
  </cols>
  <sheetData>
    <row r="1" spans="1:23" ht="14">
      <c r="A1" s="39" t="s">
        <v>183</v>
      </c>
      <c r="B1" s="37"/>
      <c r="C1" s="37"/>
      <c r="D1" s="37"/>
      <c r="E1" s="37"/>
      <c r="G1" s="40" t="s">
        <v>184</v>
      </c>
      <c r="H1" s="37"/>
      <c r="I1" s="37"/>
      <c r="J1" s="37"/>
      <c r="K1" s="37"/>
      <c r="M1" s="38" t="s">
        <v>185</v>
      </c>
      <c r="N1" s="35"/>
      <c r="O1" s="35"/>
      <c r="P1" s="35"/>
      <c r="Q1" s="36"/>
      <c r="S1" s="38" t="s">
        <v>275</v>
      </c>
      <c r="T1" s="35"/>
      <c r="U1" s="35"/>
      <c r="V1" s="35"/>
      <c r="W1" s="36"/>
    </row>
    <row r="2" spans="1:23" ht="14">
      <c r="A2" s="20" t="s">
        <v>20</v>
      </c>
      <c r="B2" s="21" t="s">
        <v>29</v>
      </c>
      <c r="C2" s="22" t="s">
        <v>30</v>
      </c>
      <c r="D2" s="21" t="s">
        <v>186</v>
      </c>
      <c r="E2" s="21" t="s">
        <v>187</v>
      </c>
      <c r="G2" s="20" t="s">
        <v>39</v>
      </c>
      <c r="H2" s="21" t="s">
        <v>188</v>
      </c>
      <c r="I2" s="21" t="s">
        <v>30</v>
      </c>
      <c r="J2" s="21" t="s">
        <v>189</v>
      </c>
      <c r="K2" s="21" t="s">
        <v>190</v>
      </c>
      <c r="M2" s="20" t="s">
        <v>20</v>
      </c>
      <c r="N2" s="21" t="s">
        <v>29</v>
      </c>
      <c r="O2" s="21" t="s">
        <v>30</v>
      </c>
      <c r="P2" s="23" t="s">
        <v>191</v>
      </c>
      <c r="Q2" s="21" t="s">
        <v>192</v>
      </c>
      <c r="S2" s="20" t="s">
        <v>20</v>
      </c>
      <c r="T2" s="21" t="s">
        <v>29</v>
      </c>
      <c r="U2" s="23" t="s">
        <v>276</v>
      </c>
      <c r="V2" s="21" t="s">
        <v>32</v>
      </c>
      <c r="W2" s="21" t="s">
        <v>40</v>
      </c>
    </row>
    <row r="3" spans="1:23" ht="15.75" customHeight="1">
      <c r="A3" s="24">
        <v>2023</v>
      </c>
      <c r="B3" s="25" t="s">
        <v>41</v>
      </c>
      <c r="C3" s="26">
        <v>33</v>
      </c>
      <c r="D3" s="24">
        <v>283</v>
      </c>
      <c r="E3" s="26">
        <v>8.6</v>
      </c>
      <c r="G3" s="24">
        <v>2023</v>
      </c>
      <c r="H3" s="25" t="s">
        <v>193</v>
      </c>
      <c r="I3" s="26">
        <v>33</v>
      </c>
      <c r="J3" s="25">
        <v>74</v>
      </c>
      <c r="K3" s="26">
        <v>2.2</v>
      </c>
      <c r="M3" s="24">
        <v>2023</v>
      </c>
      <c r="N3" s="25" t="s">
        <v>194</v>
      </c>
      <c r="O3" s="26">
        <v>28</v>
      </c>
      <c r="P3" s="25">
        <v>131</v>
      </c>
      <c r="Q3" s="26">
        <v>4.7</v>
      </c>
      <c r="S3" s="24">
        <v>2023</v>
      </c>
      <c r="T3" s="25" t="s">
        <v>277</v>
      </c>
      <c r="U3" s="26">
        <v>72</v>
      </c>
      <c r="V3" s="24">
        <v>155</v>
      </c>
      <c r="W3" s="26">
        <v>0.465</v>
      </c>
    </row>
    <row r="4" spans="1:23" ht="15.75" customHeight="1">
      <c r="A4" s="24">
        <v>2022</v>
      </c>
      <c r="B4" s="25" t="s">
        <v>195</v>
      </c>
      <c r="C4" s="26">
        <v>25</v>
      </c>
      <c r="D4" s="24">
        <v>225</v>
      </c>
      <c r="E4" s="26">
        <v>9</v>
      </c>
      <c r="G4" s="24">
        <v>2022</v>
      </c>
      <c r="H4" s="25" t="s">
        <v>196</v>
      </c>
      <c r="I4" s="26">
        <v>32</v>
      </c>
      <c r="J4" s="25">
        <v>81</v>
      </c>
      <c r="K4" s="26">
        <v>2.53</v>
      </c>
      <c r="M4" s="24">
        <v>2022</v>
      </c>
      <c r="N4" s="25" t="s">
        <v>197</v>
      </c>
      <c r="O4" s="26">
        <v>28</v>
      </c>
      <c r="P4" s="25">
        <v>136</v>
      </c>
      <c r="Q4" s="26">
        <v>4.86</v>
      </c>
      <c r="S4" s="24">
        <v>2022</v>
      </c>
      <c r="T4" s="25" t="s">
        <v>278</v>
      </c>
      <c r="U4" s="26">
        <v>48</v>
      </c>
      <c r="V4" s="24">
        <v>105</v>
      </c>
      <c r="W4" s="26">
        <v>0.457</v>
      </c>
    </row>
    <row r="5" spans="1:23" ht="15.75" customHeight="1">
      <c r="A5" s="24">
        <v>2021</v>
      </c>
      <c r="B5" s="25"/>
      <c r="C5" s="26"/>
      <c r="D5" s="24"/>
      <c r="E5" s="26"/>
      <c r="G5" s="24">
        <v>2021</v>
      </c>
      <c r="H5" s="25"/>
      <c r="I5" s="26"/>
      <c r="J5" s="25"/>
      <c r="K5" s="26"/>
      <c r="M5" s="24">
        <v>2021</v>
      </c>
      <c r="N5" s="25" t="s">
        <v>198</v>
      </c>
      <c r="O5" s="26">
        <v>14</v>
      </c>
      <c r="P5" s="25">
        <v>76</v>
      </c>
      <c r="Q5" s="26">
        <v>5.43</v>
      </c>
      <c r="S5" s="24">
        <v>2021</v>
      </c>
      <c r="T5" s="25" t="s">
        <v>279</v>
      </c>
      <c r="U5" s="26">
        <v>15</v>
      </c>
      <c r="V5" s="24">
        <v>27</v>
      </c>
      <c r="W5" s="26">
        <v>0.556</v>
      </c>
    </row>
    <row r="6" spans="1:23" ht="15.75" customHeight="1">
      <c r="A6" s="24">
        <v>2020</v>
      </c>
      <c r="B6" s="25" t="s">
        <v>199</v>
      </c>
      <c r="C6" s="26">
        <v>26</v>
      </c>
      <c r="D6" s="24">
        <v>228</v>
      </c>
      <c r="E6" s="26">
        <v>8.8</v>
      </c>
      <c r="G6" s="24">
        <v>2020</v>
      </c>
      <c r="H6" s="25" t="s">
        <v>200</v>
      </c>
      <c r="I6" s="26">
        <v>28</v>
      </c>
      <c r="J6" s="25">
        <v>97</v>
      </c>
      <c r="K6" s="26">
        <v>3.5</v>
      </c>
      <c r="M6" s="24">
        <v>2020</v>
      </c>
      <c r="N6" s="25" t="s">
        <v>51</v>
      </c>
      <c r="O6" s="26">
        <v>28</v>
      </c>
      <c r="P6" s="25">
        <v>151</v>
      </c>
      <c r="Q6" s="26">
        <v>5.4</v>
      </c>
      <c r="S6" s="24">
        <v>2020</v>
      </c>
      <c r="T6" s="25" t="s">
        <v>278</v>
      </c>
      <c r="U6" s="26">
        <v>33</v>
      </c>
      <c r="V6" s="24">
        <v>70</v>
      </c>
      <c r="W6" s="26">
        <v>0.471</v>
      </c>
    </row>
    <row r="7" spans="1:23" ht="15.75" customHeight="1">
      <c r="A7" s="24">
        <v>2019</v>
      </c>
      <c r="B7" s="25" t="s">
        <v>201</v>
      </c>
      <c r="C7" s="26">
        <v>26</v>
      </c>
      <c r="D7" s="24">
        <v>280</v>
      </c>
      <c r="E7" s="26">
        <v>10.8</v>
      </c>
      <c r="G7" s="24">
        <v>2019</v>
      </c>
      <c r="H7" s="25" t="s">
        <v>200</v>
      </c>
      <c r="I7" s="26">
        <v>27</v>
      </c>
      <c r="J7" s="25">
        <v>102</v>
      </c>
      <c r="K7" s="26">
        <v>3.71</v>
      </c>
      <c r="M7" s="24">
        <v>2019</v>
      </c>
      <c r="N7" s="25" t="s">
        <v>51</v>
      </c>
      <c r="O7" s="26">
        <v>26</v>
      </c>
      <c r="P7" s="25">
        <v>129</v>
      </c>
      <c r="Q7" s="26">
        <v>5</v>
      </c>
      <c r="S7" s="24">
        <v>2019</v>
      </c>
      <c r="T7" s="25" t="s">
        <v>200</v>
      </c>
      <c r="U7" s="26">
        <v>102</v>
      </c>
      <c r="V7" s="24">
        <v>218</v>
      </c>
      <c r="W7" s="26">
        <v>0.468</v>
      </c>
    </row>
    <row r="8" spans="1:23" ht="15.75" customHeight="1">
      <c r="A8" s="24">
        <v>2018</v>
      </c>
      <c r="B8" s="25" t="s">
        <v>202</v>
      </c>
      <c r="C8" s="26">
        <v>27</v>
      </c>
      <c r="D8" s="24">
        <v>266</v>
      </c>
      <c r="E8" s="26">
        <v>9.9</v>
      </c>
      <c r="G8" s="24">
        <v>2018</v>
      </c>
      <c r="H8" s="25" t="s">
        <v>200</v>
      </c>
      <c r="I8" s="26">
        <v>30</v>
      </c>
      <c r="J8" s="25">
        <v>89</v>
      </c>
      <c r="K8" s="26">
        <v>2.9</v>
      </c>
      <c r="M8" s="24">
        <v>2018</v>
      </c>
      <c r="N8" s="25" t="s">
        <v>0</v>
      </c>
      <c r="O8" s="26">
        <v>28</v>
      </c>
      <c r="P8" s="25">
        <v>150</v>
      </c>
      <c r="Q8" s="26">
        <v>5.4</v>
      </c>
      <c r="S8" s="24">
        <v>2018</v>
      </c>
      <c r="T8" s="25" t="s">
        <v>200</v>
      </c>
      <c r="U8" s="26">
        <v>89</v>
      </c>
      <c r="V8" s="24">
        <v>189</v>
      </c>
      <c r="W8" s="26">
        <v>0.471</v>
      </c>
    </row>
    <row r="9" spans="1:23" ht="15.75" customHeight="1">
      <c r="A9" s="24">
        <v>2017</v>
      </c>
      <c r="B9" s="25" t="s">
        <v>203</v>
      </c>
      <c r="C9" s="26">
        <v>27</v>
      </c>
      <c r="D9" s="24">
        <v>306</v>
      </c>
      <c r="E9" s="26">
        <v>11.3</v>
      </c>
      <c r="G9" s="24">
        <v>2017</v>
      </c>
      <c r="H9" s="25" t="s">
        <v>55</v>
      </c>
      <c r="I9" s="26">
        <v>26</v>
      </c>
      <c r="J9" s="25">
        <v>90</v>
      </c>
      <c r="K9" s="26">
        <v>3.46</v>
      </c>
      <c r="M9" s="24">
        <v>2017</v>
      </c>
      <c r="N9" s="25" t="s">
        <v>204</v>
      </c>
      <c r="O9" s="26">
        <v>24</v>
      </c>
      <c r="P9" s="25">
        <v>137</v>
      </c>
      <c r="Q9" s="26">
        <v>5.7</v>
      </c>
      <c r="S9" s="24">
        <v>2017</v>
      </c>
      <c r="T9" s="25" t="s">
        <v>280</v>
      </c>
      <c r="U9" s="26">
        <v>42</v>
      </c>
      <c r="V9" s="24">
        <v>78</v>
      </c>
      <c r="W9" s="26">
        <v>0.538</v>
      </c>
    </row>
    <row r="10" spans="1:23" ht="15.75" customHeight="1">
      <c r="A10" s="24">
        <v>2016</v>
      </c>
      <c r="B10" s="25" t="s">
        <v>202</v>
      </c>
      <c r="C10" s="26">
        <v>27</v>
      </c>
      <c r="D10" s="24">
        <v>268</v>
      </c>
      <c r="E10" s="26">
        <v>9.9</v>
      </c>
      <c r="G10" s="24">
        <v>2016</v>
      </c>
      <c r="H10" s="25" t="s">
        <v>205</v>
      </c>
      <c r="I10" s="26">
        <v>29</v>
      </c>
      <c r="J10" s="25">
        <v>67</v>
      </c>
      <c r="K10" s="26">
        <v>3.7</v>
      </c>
      <c r="M10" s="24">
        <v>2016</v>
      </c>
      <c r="N10" s="25" t="s">
        <v>204</v>
      </c>
      <c r="O10" s="26">
        <v>27</v>
      </c>
      <c r="P10" s="25">
        <v>195</v>
      </c>
      <c r="Q10" s="26">
        <v>7.5</v>
      </c>
      <c r="S10" s="24">
        <v>2016</v>
      </c>
      <c r="T10" s="25" t="s">
        <v>205</v>
      </c>
      <c r="U10" s="26">
        <v>67</v>
      </c>
      <c r="V10" s="24">
        <v>138</v>
      </c>
      <c r="W10" s="26">
        <v>0.486</v>
      </c>
    </row>
    <row r="11" spans="1:23" ht="15.75" customHeight="1">
      <c r="A11" s="24">
        <v>2015</v>
      </c>
      <c r="B11" s="25" t="s">
        <v>206</v>
      </c>
      <c r="C11" s="26">
        <v>26</v>
      </c>
      <c r="D11" s="24">
        <v>241</v>
      </c>
      <c r="E11" s="26">
        <v>9.3</v>
      </c>
      <c r="G11" s="24">
        <v>2015</v>
      </c>
      <c r="H11" s="25" t="s">
        <v>57</v>
      </c>
      <c r="I11" s="26">
        <v>27</v>
      </c>
      <c r="J11" s="25">
        <v>88</v>
      </c>
      <c r="K11" s="26">
        <v>3.26</v>
      </c>
      <c r="M11" s="24">
        <v>2015</v>
      </c>
      <c r="N11" s="25" t="s">
        <v>207</v>
      </c>
      <c r="O11" s="26">
        <v>27</v>
      </c>
      <c r="P11" s="25">
        <v>134</v>
      </c>
      <c r="Q11" s="26">
        <v>5</v>
      </c>
      <c r="S11" s="24">
        <v>2015</v>
      </c>
      <c r="T11" s="25" t="s">
        <v>4</v>
      </c>
      <c r="U11" s="26">
        <v>37</v>
      </c>
      <c r="V11" s="24">
        <v>75</v>
      </c>
      <c r="W11" s="26">
        <v>0.493</v>
      </c>
    </row>
    <row r="12" spans="1:23" ht="15.75" customHeight="1">
      <c r="A12" s="24">
        <v>2014</v>
      </c>
      <c r="B12" s="25" t="s">
        <v>60</v>
      </c>
      <c r="C12" s="26">
        <v>28</v>
      </c>
      <c r="D12" s="24">
        <v>219</v>
      </c>
      <c r="E12" s="26">
        <v>7.8</v>
      </c>
      <c r="G12" s="24">
        <v>2014</v>
      </c>
      <c r="H12" s="25" t="s">
        <v>208</v>
      </c>
      <c r="I12" s="26">
        <v>27</v>
      </c>
      <c r="J12" s="25">
        <v>75</v>
      </c>
      <c r="K12" s="26">
        <v>2.78</v>
      </c>
      <c r="M12" s="24">
        <v>2014</v>
      </c>
      <c r="N12" s="25" t="s">
        <v>209</v>
      </c>
      <c r="O12" s="26">
        <v>27</v>
      </c>
      <c r="P12" s="25">
        <v>156</v>
      </c>
      <c r="Q12" s="26">
        <v>5.8</v>
      </c>
      <c r="S12" s="24">
        <v>2014</v>
      </c>
      <c r="T12" s="25" t="s">
        <v>281</v>
      </c>
      <c r="U12" s="26">
        <v>64</v>
      </c>
      <c r="V12" s="24">
        <v>136</v>
      </c>
      <c r="W12" s="26">
        <v>0.471</v>
      </c>
    </row>
    <row r="13" spans="1:23" ht="15.75" customHeight="1">
      <c r="A13" s="24">
        <v>2013</v>
      </c>
      <c r="B13" s="25" t="s">
        <v>210</v>
      </c>
      <c r="C13" s="26">
        <v>26</v>
      </c>
      <c r="D13" s="24">
        <v>288</v>
      </c>
      <c r="E13" s="26">
        <v>11.1</v>
      </c>
      <c r="G13" s="24">
        <v>2013</v>
      </c>
      <c r="H13" s="25" t="s">
        <v>211</v>
      </c>
      <c r="I13" s="26">
        <v>26</v>
      </c>
      <c r="J13" s="25">
        <v>71</v>
      </c>
      <c r="K13" s="26">
        <v>2.73</v>
      </c>
      <c r="M13" s="24">
        <v>2013</v>
      </c>
      <c r="N13" s="25" t="s">
        <v>209</v>
      </c>
      <c r="O13" s="26">
        <v>25</v>
      </c>
      <c r="P13" s="25">
        <v>128</v>
      </c>
      <c r="Q13" s="26">
        <v>5.12</v>
      </c>
      <c r="S13" s="24">
        <v>2013</v>
      </c>
      <c r="T13" s="25" t="s">
        <v>282</v>
      </c>
      <c r="U13" s="26">
        <v>61</v>
      </c>
      <c r="V13" s="24">
        <v>125</v>
      </c>
      <c r="W13" s="26">
        <v>0.488</v>
      </c>
    </row>
    <row r="14" spans="1:23" ht="15.75" customHeight="1">
      <c r="A14" s="24">
        <v>2012</v>
      </c>
      <c r="B14" s="25" t="s">
        <v>68</v>
      </c>
      <c r="C14" s="26">
        <v>26</v>
      </c>
      <c r="D14" s="24">
        <v>286</v>
      </c>
      <c r="E14" s="26">
        <v>11</v>
      </c>
      <c r="G14" s="24">
        <v>2012</v>
      </c>
      <c r="H14" s="25" t="s">
        <v>66</v>
      </c>
      <c r="I14" s="26">
        <v>26</v>
      </c>
      <c r="J14" s="25">
        <v>62</v>
      </c>
      <c r="K14" s="26">
        <v>2.38</v>
      </c>
      <c r="M14" s="24">
        <v>2012</v>
      </c>
      <c r="N14" s="25" t="s">
        <v>212</v>
      </c>
      <c r="O14" s="26">
        <v>25</v>
      </c>
      <c r="P14" s="25">
        <v>117</v>
      </c>
      <c r="Q14" s="26">
        <v>4.68</v>
      </c>
      <c r="S14" s="24">
        <v>2012</v>
      </c>
      <c r="T14" s="25" t="s">
        <v>66</v>
      </c>
      <c r="U14" s="26">
        <v>62</v>
      </c>
      <c r="V14" s="24">
        <v>147</v>
      </c>
      <c r="W14" s="26">
        <v>0.422</v>
      </c>
    </row>
    <row r="15" spans="1:23" ht="15.75" customHeight="1">
      <c r="A15" s="24">
        <v>2011</v>
      </c>
      <c r="B15" s="25" t="s">
        <v>68</v>
      </c>
      <c r="C15" s="26">
        <v>26</v>
      </c>
      <c r="D15" s="24">
        <v>284</v>
      </c>
      <c r="E15" s="26">
        <v>10.9</v>
      </c>
      <c r="G15" s="24">
        <v>2011</v>
      </c>
      <c r="H15" s="25" t="s">
        <v>213</v>
      </c>
      <c r="I15" s="26">
        <v>25</v>
      </c>
      <c r="J15" s="25">
        <v>76</v>
      </c>
      <c r="K15" s="26">
        <v>3.04</v>
      </c>
      <c r="M15" s="24">
        <v>2011</v>
      </c>
      <c r="N15" s="25" t="s">
        <v>214</v>
      </c>
      <c r="O15" s="26">
        <v>28</v>
      </c>
      <c r="P15" s="25">
        <v>152</v>
      </c>
      <c r="Q15" s="26">
        <v>5.43</v>
      </c>
      <c r="S15" s="24">
        <v>2011</v>
      </c>
      <c r="T15" s="25" t="s">
        <v>283</v>
      </c>
      <c r="U15" s="26">
        <v>68</v>
      </c>
      <c r="V15" s="24">
        <v>135</v>
      </c>
      <c r="W15" s="26">
        <v>0.504</v>
      </c>
    </row>
    <row r="16" spans="1:23" ht="15.75" customHeight="1">
      <c r="A16" s="24">
        <v>2010</v>
      </c>
      <c r="B16" s="25" t="s">
        <v>71</v>
      </c>
      <c r="C16" s="26">
        <v>26</v>
      </c>
      <c r="D16" s="24">
        <v>198</v>
      </c>
      <c r="E16" s="26">
        <v>7.6</v>
      </c>
      <c r="G16" s="24">
        <v>2010</v>
      </c>
      <c r="H16" s="25" t="s">
        <v>215</v>
      </c>
      <c r="I16" s="26">
        <v>25</v>
      </c>
      <c r="J16" s="25">
        <v>76</v>
      </c>
      <c r="K16" s="26">
        <v>3.04</v>
      </c>
      <c r="M16" s="24">
        <v>2010</v>
      </c>
      <c r="N16" s="25" t="s">
        <v>216</v>
      </c>
      <c r="O16" s="26">
        <v>26</v>
      </c>
      <c r="P16" s="25">
        <v>123</v>
      </c>
      <c r="Q16" s="26">
        <v>4.73</v>
      </c>
      <c r="S16" s="24">
        <v>2010</v>
      </c>
      <c r="T16" s="25" t="s">
        <v>73</v>
      </c>
      <c r="U16" s="26">
        <v>42</v>
      </c>
      <c r="V16" s="24">
        <v>74</v>
      </c>
      <c r="W16" s="26">
        <v>0.568</v>
      </c>
    </row>
    <row r="17" spans="1:23" ht="15.75" customHeight="1">
      <c r="A17" s="24">
        <v>2009</v>
      </c>
      <c r="B17" s="25" t="s">
        <v>217</v>
      </c>
      <c r="C17" s="26">
        <v>25</v>
      </c>
      <c r="D17" s="24">
        <v>244</v>
      </c>
      <c r="E17" s="26">
        <v>9.8</v>
      </c>
      <c r="G17" s="24">
        <v>2009</v>
      </c>
      <c r="H17" s="25" t="s">
        <v>74</v>
      </c>
      <c r="I17" s="26">
        <v>23</v>
      </c>
      <c r="J17" s="25">
        <v>73</v>
      </c>
      <c r="K17" s="26">
        <v>3.17</v>
      </c>
      <c r="M17" s="24">
        <v>2009</v>
      </c>
      <c r="N17" s="25" t="s">
        <v>73</v>
      </c>
      <c r="O17" s="26">
        <v>26</v>
      </c>
      <c r="P17" s="25">
        <v>107</v>
      </c>
      <c r="Q17" s="26">
        <v>4.12</v>
      </c>
      <c r="S17" s="24">
        <v>2009</v>
      </c>
      <c r="T17" s="25" t="s">
        <v>284</v>
      </c>
      <c r="U17" s="26">
        <v>45</v>
      </c>
      <c r="V17" s="24">
        <v>93</v>
      </c>
      <c r="W17" s="26">
        <v>0.484</v>
      </c>
    </row>
    <row r="18" spans="1:23" ht="12.5">
      <c r="A18" s="24">
        <v>2008</v>
      </c>
      <c r="B18" s="25" t="s">
        <v>218</v>
      </c>
      <c r="C18" s="26">
        <v>25</v>
      </c>
      <c r="D18" s="24">
        <v>259</v>
      </c>
      <c r="E18" s="26">
        <v>10.4</v>
      </c>
      <c r="G18" s="24">
        <v>2008</v>
      </c>
      <c r="H18" s="25" t="s">
        <v>219</v>
      </c>
      <c r="I18" s="26">
        <v>20</v>
      </c>
      <c r="J18" s="25">
        <v>72</v>
      </c>
      <c r="K18" s="26">
        <v>3.6</v>
      </c>
      <c r="M18" s="24">
        <v>2008</v>
      </c>
      <c r="N18" s="25" t="s">
        <v>220</v>
      </c>
      <c r="O18" s="26">
        <v>26</v>
      </c>
      <c r="P18" s="25">
        <v>162</v>
      </c>
      <c r="Q18" s="26">
        <v>6.23</v>
      </c>
      <c r="S18" s="24">
        <v>2008</v>
      </c>
      <c r="T18" s="25" t="s">
        <v>285</v>
      </c>
      <c r="U18" s="26">
        <v>63</v>
      </c>
      <c r="V18" s="24">
        <v>115</v>
      </c>
      <c r="W18" s="26">
        <v>0.548</v>
      </c>
    </row>
    <row r="19" spans="1:23" ht="12.5">
      <c r="A19" s="24">
        <v>2007</v>
      </c>
      <c r="B19" s="25" t="s">
        <v>221</v>
      </c>
      <c r="C19" s="26">
        <v>27</v>
      </c>
      <c r="D19" s="24">
        <v>291</v>
      </c>
      <c r="E19" s="26">
        <v>10.8</v>
      </c>
      <c r="G19" s="24">
        <v>2007</v>
      </c>
      <c r="H19" s="25" t="s">
        <v>222</v>
      </c>
      <c r="I19" s="26">
        <v>25</v>
      </c>
      <c r="J19" s="25">
        <v>89</v>
      </c>
      <c r="K19" s="26">
        <v>3.56</v>
      </c>
      <c r="M19" s="24">
        <v>2007</v>
      </c>
      <c r="N19" s="25" t="s">
        <v>220</v>
      </c>
      <c r="O19" s="26">
        <v>25</v>
      </c>
      <c r="P19" s="25">
        <v>138</v>
      </c>
      <c r="Q19" s="26">
        <v>5.52</v>
      </c>
      <c r="S19" s="24">
        <v>2007</v>
      </c>
      <c r="T19" s="25" t="s">
        <v>286</v>
      </c>
      <c r="U19" s="26">
        <v>74</v>
      </c>
      <c r="V19" s="24">
        <v>146</v>
      </c>
      <c r="W19" s="26">
        <v>0.507</v>
      </c>
    </row>
    <row r="20" spans="1:23" ht="12.5">
      <c r="A20" s="24">
        <v>2006</v>
      </c>
      <c r="B20" s="25" t="s">
        <v>223</v>
      </c>
      <c r="C20" s="26">
        <v>26</v>
      </c>
      <c r="D20" s="24">
        <v>276</v>
      </c>
      <c r="E20" s="26">
        <v>10.6</v>
      </c>
      <c r="G20" s="24">
        <v>2006</v>
      </c>
      <c r="H20" s="25" t="s">
        <v>82</v>
      </c>
      <c r="I20" s="26">
        <v>25</v>
      </c>
      <c r="J20" s="25">
        <v>91</v>
      </c>
      <c r="K20" s="26">
        <v>3.64</v>
      </c>
      <c r="M20" s="24">
        <v>2006</v>
      </c>
      <c r="N20" s="25" t="s">
        <v>220</v>
      </c>
      <c r="O20" s="26">
        <v>26</v>
      </c>
      <c r="P20" s="25">
        <v>155</v>
      </c>
      <c r="Q20" s="26">
        <v>6</v>
      </c>
      <c r="S20" s="24">
        <v>2006</v>
      </c>
      <c r="T20" s="25" t="s">
        <v>287</v>
      </c>
      <c r="U20" s="26">
        <v>31</v>
      </c>
      <c r="V20" s="24">
        <v>61</v>
      </c>
      <c r="W20" s="26">
        <v>0.508</v>
      </c>
    </row>
    <row r="21" spans="1:23" ht="12.5">
      <c r="A21" s="24">
        <v>2005</v>
      </c>
      <c r="B21" s="25" t="s">
        <v>83</v>
      </c>
      <c r="C21" s="26">
        <v>29</v>
      </c>
      <c r="D21" s="24">
        <v>331</v>
      </c>
      <c r="E21" s="26">
        <v>11.4</v>
      </c>
      <c r="G21" s="24">
        <v>2005</v>
      </c>
      <c r="H21" s="25" t="s">
        <v>82</v>
      </c>
      <c r="I21" s="26">
        <v>25</v>
      </c>
      <c r="J21" s="25">
        <v>85</v>
      </c>
      <c r="K21" s="26">
        <v>3.4</v>
      </c>
      <c r="M21" s="24">
        <v>2005</v>
      </c>
      <c r="N21" s="25" t="s">
        <v>224</v>
      </c>
      <c r="O21" s="26">
        <v>29</v>
      </c>
      <c r="P21" s="25">
        <v>168</v>
      </c>
      <c r="Q21" s="26">
        <v>5.79</v>
      </c>
      <c r="S21" s="24">
        <v>2005</v>
      </c>
      <c r="T21" s="25" t="s">
        <v>288</v>
      </c>
      <c r="U21" s="26">
        <v>34</v>
      </c>
      <c r="V21" s="24">
        <v>76</v>
      </c>
      <c r="W21" s="26">
        <v>0.447</v>
      </c>
    </row>
    <row r="22" spans="1:23" ht="12.5">
      <c r="A22" s="24">
        <v>2004</v>
      </c>
      <c r="B22" s="25" t="s">
        <v>83</v>
      </c>
      <c r="C22" s="26">
        <v>26</v>
      </c>
      <c r="D22" s="24">
        <v>271</v>
      </c>
      <c r="E22" s="26">
        <v>10.4</v>
      </c>
      <c r="G22" s="24">
        <v>2004</v>
      </c>
      <c r="H22" s="25" t="s">
        <v>225</v>
      </c>
      <c r="I22" s="26">
        <v>28</v>
      </c>
      <c r="J22" s="25">
        <v>82</v>
      </c>
      <c r="K22" s="26">
        <v>2.93</v>
      </c>
      <c r="M22" s="24">
        <v>2004</v>
      </c>
      <c r="N22" s="25" t="s">
        <v>224</v>
      </c>
      <c r="O22" s="26">
        <v>26</v>
      </c>
      <c r="P22" s="25">
        <v>139</v>
      </c>
      <c r="Q22" s="26">
        <v>5.35</v>
      </c>
      <c r="S22" s="24">
        <v>2004</v>
      </c>
      <c r="T22" s="25" t="s">
        <v>87</v>
      </c>
      <c r="U22" s="26">
        <v>60</v>
      </c>
      <c r="V22" s="24">
        <v>138</v>
      </c>
      <c r="W22" s="26">
        <v>0.435</v>
      </c>
    </row>
    <row r="23" spans="1:23" ht="12.5">
      <c r="A23" s="24">
        <v>2003</v>
      </c>
      <c r="B23" s="25" t="s">
        <v>88</v>
      </c>
      <c r="C23" s="26">
        <v>26</v>
      </c>
      <c r="D23" s="24">
        <v>233</v>
      </c>
      <c r="E23" s="26">
        <v>9</v>
      </c>
      <c r="G23" s="24">
        <v>2003</v>
      </c>
      <c r="H23" s="25" t="s">
        <v>226</v>
      </c>
      <c r="I23" s="26">
        <v>27</v>
      </c>
      <c r="J23" s="25">
        <v>89</v>
      </c>
      <c r="K23" s="26">
        <v>3.3</v>
      </c>
      <c r="M23" s="24">
        <v>2003</v>
      </c>
      <c r="N23" s="25" t="s">
        <v>227</v>
      </c>
      <c r="O23" s="26">
        <v>27</v>
      </c>
      <c r="P23" s="25">
        <v>152</v>
      </c>
      <c r="Q23" s="26">
        <v>5.63</v>
      </c>
      <c r="S23" s="24">
        <v>2003</v>
      </c>
      <c r="T23" s="25" t="s">
        <v>224</v>
      </c>
      <c r="U23" s="26">
        <v>41</v>
      </c>
      <c r="V23" s="24">
        <v>86</v>
      </c>
      <c r="W23" s="26">
        <v>0.477</v>
      </c>
    </row>
    <row r="24" spans="1:23" ht="12.5">
      <c r="A24" s="24">
        <v>2002</v>
      </c>
      <c r="B24" s="25" t="s">
        <v>91</v>
      </c>
      <c r="C24" s="26">
        <v>32</v>
      </c>
      <c r="D24" s="24">
        <v>523</v>
      </c>
      <c r="E24" s="26">
        <v>16.3</v>
      </c>
      <c r="G24" s="24">
        <v>2002</v>
      </c>
      <c r="H24" s="25" t="s">
        <v>226</v>
      </c>
      <c r="I24" s="26">
        <v>25</v>
      </c>
      <c r="J24" s="25">
        <v>83</v>
      </c>
      <c r="K24" s="26">
        <v>3.32</v>
      </c>
      <c r="M24" s="24">
        <v>2002</v>
      </c>
      <c r="N24" s="25" t="s">
        <v>228</v>
      </c>
      <c r="O24" s="26">
        <v>27</v>
      </c>
      <c r="P24" s="25">
        <v>176</v>
      </c>
      <c r="Q24" s="26">
        <v>6.52</v>
      </c>
      <c r="S24" s="24">
        <v>2002</v>
      </c>
      <c r="T24" s="25" t="s">
        <v>289</v>
      </c>
      <c r="U24" s="26">
        <v>32</v>
      </c>
      <c r="V24" s="24">
        <v>68</v>
      </c>
      <c r="W24" s="26">
        <v>0.471</v>
      </c>
    </row>
    <row r="25" spans="1:23" ht="12.5">
      <c r="A25" s="24">
        <v>2001</v>
      </c>
      <c r="B25" s="25" t="s">
        <v>91</v>
      </c>
      <c r="C25" s="26">
        <v>25</v>
      </c>
      <c r="D25" s="24">
        <v>390</v>
      </c>
      <c r="E25" s="26">
        <v>15.6</v>
      </c>
      <c r="G25" s="24">
        <v>2001</v>
      </c>
      <c r="H25" s="25" t="s">
        <v>229</v>
      </c>
      <c r="I25" s="26">
        <v>25</v>
      </c>
      <c r="J25" s="25">
        <v>78</v>
      </c>
      <c r="K25" s="26">
        <v>3.12</v>
      </c>
      <c r="M25" s="24">
        <v>2001</v>
      </c>
      <c r="N25" s="25" t="s">
        <v>230</v>
      </c>
      <c r="O25" s="26">
        <v>25</v>
      </c>
      <c r="P25" s="25">
        <v>153</v>
      </c>
      <c r="Q25" s="26">
        <v>6.12</v>
      </c>
      <c r="S25" s="24">
        <v>2001</v>
      </c>
      <c r="T25" s="25" t="s">
        <v>290</v>
      </c>
      <c r="U25" s="26">
        <v>62</v>
      </c>
      <c r="V25" s="24">
        <v>122</v>
      </c>
      <c r="W25" s="26">
        <v>0.508</v>
      </c>
    </row>
    <row r="26" spans="1:23" ht="12.5">
      <c r="A26" s="24">
        <v>2000</v>
      </c>
      <c r="B26" s="25" t="s">
        <v>91</v>
      </c>
      <c r="C26" s="26">
        <v>23</v>
      </c>
      <c r="D26" s="24">
        <v>307</v>
      </c>
      <c r="E26" s="26">
        <v>13.3</v>
      </c>
      <c r="G26" s="24">
        <v>2000</v>
      </c>
      <c r="H26" s="25" t="s">
        <v>229</v>
      </c>
      <c r="I26" s="26">
        <v>27</v>
      </c>
      <c r="J26" s="25">
        <v>90</v>
      </c>
      <c r="K26" s="26">
        <v>3.33</v>
      </c>
      <c r="M26" s="24">
        <v>2000</v>
      </c>
      <c r="N26" s="25" t="s">
        <v>228</v>
      </c>
      <c r="O26" s="26">
        <v>24</v>
      </c>
      <c r="P26" s="25">
        <v>128</v>
      </c>
      <c r="Q26" s="26">
        <v>5.33</v>
      </c>
      <c r="S26" s="24">
        <v>2000</v>
      </c>
      <c r="T26" s="25" t="s">
        <v>291</v>
      </c>
      <c r="U26" s="26">
        <v>82</v>
      </c>
      <c r="V26" s="24">
        <v>175</v>
      </c>
      <c r="W26" s="26">
        <v>0.469</v>
      </c>
    </row>
    <row r="27" spans="1:23" ht="12.5">
      <c r="A27" s="24">
        <v>1999</v>
      </c>
      <c r="B27" s="25" t="s">
        <v>94</v>
      </c>
      <c r="C27" s="26">
        <v>25</v>
      </c>
      <c r="D27" s="24">
        <v>245</v>
      </c>
      <c r="E27" s="26">
        <v>9.8</v>
      </c>
      <c r="G27" s="24">
        <v>1999</v>
      </c>
      <c r="H27" s="25" t="s">
        <v>96</v>
      </c>
      <c r="I27" s="26">
        <v>29</v>
      </c>
      <c r="J27" s="25">
        <v>100</v>
      </c>
      <c r="K27" s="26">
        <v>3.45</v>
      </c>
      <c r="M27" s="24">
        <v>1999</v>
      </c>
      <c r="N27" s="25" t="s">
        <v>231</v>
      </c>
      <c r="O27" s="26">
        <v>28</v>
      </c>
      <c r="P27" s="25">
        <v>171</v>
      </c>
      <c r="Q27" s="26">
        <v>6.1</v>
      </c>
      <c r="S27" s="24">
        <v>1999</v>
      </c>
      <c r="T27" s="25" t="s">
        <v>292</v>
      </c>
      <c r="U27" s="26">
        <v>62</v>
      </c>
      <c r="V27" s="24">
        <v>131</v>
      </c>
      <c r="W27" s="26">
        <v>0.473</v>
      </c>
    </row>
    <row r="28" spans="1:23" ht="12.5">
      <c r="A28" s="24">
        <v>1998</v>
      </c>
      <c r="B28" s="25" t="s">
        <v>232</v>
      </c>
      <c r="C28" s="26">
        <v>27</v>
      </c>
      <c r="D28" s="24">
        <v>250</v>
      </c>
      <c r="E28" s="26">
        <v>9.3</v>
      </c>
      <c r="G28" s="24">
        <v>1998</v>
      </c>
      <c r="H28" s="25" t="s">
        <v>98</v>
      </c>
      <c r="I28" s="26">
        <v>25</v>
      </c>
      <c r="J28" s="25">
        <v>82</v>
      </c>
      <c r="K28" s="26">
        <v>3.28</v>
      </c>
      <c r="M28" s="24">
        <v>1998</v>
      </c>
      <c r="N28" s="25" t="s">
        <v>96</v>
      </c>
      <c r="O28" s="26">
        <v>27</v>
      </c>
      <c r="P28" s="25">
        <v>161</v>
      </c>
      <c r="Q28" s="26">
        <v>6</v>
      </c>
      <c r="S28" s="24">
        <v>1998</v>
      </c>
      <c r="T28" s="25" t="s">
        <v>293</v>
      </c>
      <c r="U28" s="26">
        <v>56</v>
      </c>
      <c r="V28" s="24">
        <v>112</v>
      </c>
      <c r="W28" s="26">
        <v>0.5</v>
      </c>
    </row>
    <row r="29" spans="1:23" ht="12.5">
      <c r="A29" s="24">
        <v>1997</v>
      </c>
      <c r="B29" s="25" t="s">
        <v>233</v>
      </c>
      <c r="C29" s="26">
        <v>25</v>
      </c>
      <c r="D29" s="24">
        <v>319</v>
      </c>
      <c r="E29" s="26">
        <v>12.8</v>
      </c>
      <c r="G29" s="24">
        <v>1997</v>
      </c>
      <c r="H29" s="25" t="s">
        <v>234</v>
      </c>
      <c r="I29" s="26">
        <v>26</v>
      </c>
      <c r="J29" s="25">
        <v>71</v>
      </c>
      <c r="K29" s="26">
        <v>2.73</v>
      </c>
      <c r="M29" s="24">
        <v>1997</v>
      </c>
      <c r="N29" s="25" t="s">
        <v>235</v>
      </c>
      <c r="O29" s="26">
        <v>27</v>
      </c>
      <c r="P29" s="25">
        <v>176</v>
      </c>
      <c r="Q29" s="26">
        <v>6.5</v>
      </c>
      <c r="S29" s="24">
        <v>1997</v>
      </c>
      <c r="T29" s="25" t="s">
        <v>106</v>
      </c>
      <c r="U29" s="26">
        <v>36</v>
      </c>
      <c r="V29" s="24">
        <v>69</v>
      </c>
      <c r="W29" s="26">
        <v>0.522</v>
      </c>
    </row>
    <row r="30" spans="1:23" ht="12.5">
      <c r="A30" s="24">
        <v>1996</v>
      </c>
      <c r="B30" s="25" t="s">
        <v>233</v>
      </c>
      <c r="C30" s="26">
        <v>28</v>
      </c>
      <c r="D30" s="24">
        <v>372</v>
      </c>
      <c r="E30" s="26">
        <v>13.3</v>
      </c>
      <c r="G30" s="24">
        <v>1996</v>
      </c>
      <c r="H30" s="25" t="s">
        <v>236</v>
      </c>
      <c r="I30" s="26">
        <v>27</v>
      </c>
      <c r="J30" s="25">
        <v>77</v>
      </c>
      <c r="K30" s="26">
        <v>2.85</v>
      </c>
      <c r="M30" s="24">
        <v>1996</v>
      </c>
      <c r="N30" s="25" t="s">
        <v>237</v>
      </c>
      <c r="O30" s="26">
        <v>25</v>
      </c>
      <c r="P30" s="25">
        <v>140</v>
      </c>
      <c r="Q30" s="26">
        <v>5.6</v>
      </c>
      <c r="S30" s="24">
        <v>1996</v>
      </c>
      <c r="T30" s="25" t="s">
        <v>294</v>
      </c>
      <c r="U30" s="26">
        <v>54</v>
      </c>
      <c r="V30" s="24">
        <v>111</v>
      </c>
      <c r="W30" s="26">
        <v>0.486</v>
      </c>
    </row>
    <row r="31" spans="1:23" ht="12.5">
      <c r="A31" s="24">
        <v>1995</v>
      </c>
      <c r="B31" s="25" t="s">
        <v>233</v>
      </c>
      <c r="C31" s="26">
        <v>28</v>
      </c>
      <c r="D31" s="24">
        <v>373</v>
      </c>
      <c r="E31" s="26">
        <v>13.3</v>
      </c>
      <c r="G31" s="24">
        <v>1995</v>
      </c>
      <c r="H31" s="25" t="s">
        <v>109</v>
      </c>
      <c r="I31" s="26">
        <v>28</v>
      </c>
      <c r="J31" s="25">
        <v>94</v>
      </c>
      <c r="K31" s="26">
        <v>3.36</v>
      </c>
      <c r="M31" s="24">
        <v>1995</v>
      </c>
      <c r="N31" s="25" t="s">
        <v>237</v>
      </c>
      <c r="O31" s="26">
        <v>26</v>
      </c>
      <c r="P31" s="25">
        <v>153</v>
      </c>
      <c r="Q31" s="26">
        <v>5.9</v>
      </c>
      <c r="S31" s="24">
        <v>1995</v>
      </c>
      <c r="T31" s="25" t="s">
        <v>109</v>
      </c>
      <c r="U31" s="26">
        <v>94</v>
      </c>
      <c r="V31" s="24">
        <v>188</v>
      </c>
      <c r="W31" s="26">
        <v>0.5</v>
      </c>
    </row>
    <row r="32" spans="1:23" ht="12.5">
      <c r="A32" s="24">
        <v>1994</v>
      </c>
      <c r="B32" s="25" t="s">
        <v>238</v>
      </c>
      <c r="C32" s="26">
        <v>26</v>
      </c>
      <c r="D32" s="24">
        <v>288</v>
      </c>
      <c r="E32" s="26">
        <v>11.1</v>
      </c>
      <c r="G32" s="24">
        <v>1994</v>
      </c>
      <c r="H32" s="25" t="s">
        <v>239</v>
      </c>
      <c r="I32" s="26">
        <v>25</v>
      </c>
      <c r="J32" s="25">
        <v>89</v>
      </c>
      <c r="K32" s="26">
        <v>3.56</v>
      </c>
      <c r="M32" s="24">
        <v>1994</v>
      </c>
      <c r="N32" s="25" t="s">
        <v>240</v>
      </c>
      <c r="O32" s="26">
        <v>28</v>
      </c>
      <c r="P32" s="25">
        <v>207</v>
      </c>
      <c r="Q32" s="26">
        <v>7.4</v>
      </c>
      <c r="S32" s="24">
        <v>1994</v>
      </c>
      <c r="T32" s="25" t="s">
        <v>295</v>
      </c>
      <c r="U32" s="26">
        <v>34</v>
      </c>
      <c r="V32" s="24">
        <v>65</v>
      </c>
      <c r="W32" s="26">
        <v>0.523</v>
      </c>
    </row>
    <row r="33" spans="1:23" ht="12.5">
      <c r="A33" s="24">
        <v>1993</v>
      </c>
      <c r="B33" s="25" t="s">
        <v>241</v>
      </c>
      <c r="C33" s="26">
        <v>25</v>
      </c>
      <c r="D33" s="24">
        <v>241</v>
      </c>
      <c r="E33" s="26">
        <v>9.6</v>
      </c>
      <c r="G33" s="24">
        <v>1993</v>
      </c>
      <c r="H33" s="25" t="s">
        <v>242</v>
      </c>
      <c r="I33" s="26">
        <v>26</v>
      </c>
      <c r="J33" s="25">
        <v>85</v>
      </c>
      <c r="K33" s="26">
        <v>3.27</v>
      </c>
      <c r="M33" s="24">
        <v>1993</v>
      </c>
      <c r="N33" s="25" t="s">
        <v>112</v>
      </c>
      <c r="O33" s="26">
        <v>25</v>
      </c>
      <c r="P33" s="25">
        <v>177</v>
      </c>
      <c r="Q33" s="26">
        <v>7.1</v>
      </c>
      <c r="S33" s="24">
        <v>1993</v>
      </c>
      <c r="T33" s="25" t="s">
        <v>242</v>
      </c>
      <c r="U33" s="26">
        <v>85</v>
      </c>
      <c r="V33" s="24">
        <v>162</v>
      </c>
      <c r="W33" s="26">
        <v>0.525</v>
      </c>
    </row>
    <row r="34" spans="1:23" ht="12.5">
      <c r="A34" s="24">
        <v>1992</v>
      </c>
      <c r="B34" s="25" t="s">
        <v>241</v>
      </c>
      <c r="C34" s="26">
        <v>27</v>
      </c>
      <c r="D34" s="24">
        <v>305</v>
      </c>
      <c r="E34" s="26">
        <v>11.2</v>
      </c>
      <c r="G34" s="24">
        <v>1992</v>
      </c>
      <c r="H34" s="25" t="s">
        <v>119</v>
      </c>
      <c r="I34" s="26">
        <v>31</v>
      </c>
      <c r="J34" s="25">
        <v>70</v>
      </c>
      <c r="K34" s="26">
        <v>2.26</v>
      </c>
      <c r="M34" s="24">
        <v>1992</v>
      </c>
      <c r="N34" s="25" t="s">
        <v>112</v>
      </c>
      <c r="O34" s="26">
        <v>27</v>
      </c>
      <c r="P34" s="25">
        <v>186</v>
      </c>
      <c r="Q34" s="26">
        <v>6.9</v>
      </c>
      <c r="S34" s="24">
        <v>1992</v>
      </c>
      <c r="T34" s="25" t="s">
        <v>110</v>
      </c>
      <c r="U34" s="26">
        <v>56</v>
      </c>
      <c r="V34" s="24">
        <v>112</v>
      </c>
      <c r="W34" s="26">
        <v>0.5</v>
      </c>
    </row>
    <row r="35" spans="1:23" ht="12.5">
      <c r="A35" s="24">
        <v>1991</v>
      </c>
      <c r="B35" s="25" t="s">
        <v>241</v>
      </c>
      <c r="C35" s="26">
        <v>25</v>
      </c>
      <c r="D35" s="24">
        <v>242</v>
      </c>
      <c r="E35" s="26">
        <v>9.6</v>
      </c>
      <c r="G35" s="24">
        <v>1991</v>
      </c>
      <c r="H35" s="25" t="s">
        <v>243</v>
      </c>
      <c r="I35" s="26">
        <v>27</v>
      </c>
      <c r="J35" s="25">
        <v>68</v>
      </c>
      <c r="K35" s="26">
        <v>2.52</v>
      </c>
      <c r="M35" s="24">
        <v>1991</v>
      </c>
      <c r="N35" s="25" t="s">
        <v>117</v>
      </c>
      <c r="O35" s="26">
        <v>33</v>
      </c>
      <c r="P35" s="25">
        <v>187</v>
      </c>
      <c r="Q35" s="26">
        <v>5.7</v>
      </c>
      <c r="S35" s="24">
        <v>1991</v>
      </c>
      <c r="T35" s="25" t="s">
        <v>119</v>
      </c>
      <c r="U35" s="26">
        <v>40</v>
      </c>
      <c r="V35" s="24">
        <v>84</v>
      </c>
      <c r="W35" s="26">
        <v>0.476</v>
      </c>
    </row>
    <row r="36" spans="1:23" ht="12.5">
      <c r="A36" s="24">
        <v>1990</v>
      </c>
      <c r="B36" s="25" t="s">
        <v>244</v>
      </c>
      <c r="C36" s="26">
        <v>21</v>
      </c>
      <c r="D36" s="24">
        <v>192</v>
      </c>
      <c r="E36" s="26">
        <v>9.1</v>
      </c>
      <c r="G36" s="24">
        <v>1990</v>
      </c>
      <c r="H36" s="25" t="s">
        <v>245</v>
      </c>
      <c r="I36" s="26">
        <v>30</v>
      </c>
      <c r="J36" s="25">
        <v>102</v>
      </c>
      <c r="K36" s="26">
        <v>3.4</v>
      </c>
      <c r="M36" s="24">
        <v>1990</v>
      </c>
      <c r="N36" s="25" t="s">
        <v>246</v>
      </c>
      <c r="O36" s="26">
        <v>27</v>
      </c>
      <c r="P36" s="25">
        <v>173</v>
      </c>
      <c r="Q36" s="26">
        <v>6.4</v>
      </c>
      <c r="S36" s="24">
        <v>1990</v>
      </c>
      <c r="T36" s="25" t="s">
        <v>296</v>
      </c>
      <c r="U36" s="26">
        <v>35</v>
      </c>
      <c r="V36" s="24">
        <v>71</v>
      </c>
      <c r="W36" s="26">
        <v>0.493</v>
      </c>
    </row>
    <row r="37" spans="1:17" ht="12.5">
      <c r="A37" s="24">
        <v>1989</v>
      </c>
      <c r="B37" s="25" t="s">
        <v>247</v>
      </c>
      <c r="C37" s="26">
        <v>30</v>
      </c>
      <c r="D37" s="24">
        <v>302</v>
      </c>
      <c r="E37" s="26">
        <v>10.1</v>
      </c>
      <c r="G37" s="24">
        <v>1989</v>
      </c>
      <c r="H37" s="25" t="s">
        <v>245</v>
      </c>
      <c r="I37" s="26">
        <v>26</v>
      </c>
      <c r="J37" s="25">
        <v>72</v>
      </c>
      <c r="K37" s="26">
        <v>2.77</v>
      </c>
      <c r="M37" s="24">
        <v>1989</v>
      </c>
      <c r="N37" s="25" t="s">
        <v>246</v>
      </c>
      <c r="O37" s="26">
        <v>27</v>
      </c>
      <c r="P37" s="25">
        <v>177</v>
      </c>
      <c r="Q37" s="26">
        <v>6.6</v>
      </c>
    </row>
    <row r="38" spans="1:17" ht="12.5">
      <c r="A38" s="24">
        <v>1988</v>
      </c>
      <c r="B38" s="25" t="s">
        <v>248</v>
      </c>
      <c r="C38" s="26">
        <v>27</v>
      </c>
      <c r="D38" s="24">
        <v>228</v>
      </c>
      <c r="E38" s="26">
        <v>8.4</v>
      </c>
      <c r="G38" s="24">
        <v>1988</v>
      </c>
      <c r="H38" s="25" t="s">
        <v>245</v>
      </c>
      <c r="I38" s="26">
        <v>30</v>
      </c>
      <c r="J38" s="25">
        <v>71</v>
      </c>
      <c r="K38" s="26">
        <v>2.37</v>
      </c>
      <c r="M38" s="24">
        <v>1988</v>
      </c>
      <c r="N38" s="25" t="s">
        <v>249</v>
      </c>
      <c r="O38" s="26">
        <v>30</v>
      </c>
      <c r="P38" s="25">
        <v>198</v>
      </c>
      <c r="Q38" s="26">
        <v>6.6</v>
      </c>
    </row>
    <row r="39" spans="1:17" ht="12.5">
      <c r="A39" s="24">
        <v>1987</v>
      </c>
      <c r="B39" s="25" t="s">
        <v>127</v>
      </c>
      <c r="C39" s="26">
        <v>29</v>
      </c>
      <c r="D39" s="24">
        <v>338</v>
      </c>
      <c r="E39" s="26">
        <v>11.7</v>
      </c>
      <c r="G39" s="24">
        <v>1987</v>
      </c>
      <c r="H39" s="25" t="s">
        <v>250</v>
      </c>
      <c r="I39" s="26">
        <v>27</v>
      </c>
      <c r="J39" s="25">
        <v>49</v>
      </c>
      <c r="K39" s="26">
        <v>1.81</v>
      </c>
      <c r="M39" s="24">
        <v>1987</v>
      </c>
      <c r="N39" s="25" t="s">
        <v>251</v>
      </c>
      <c r="O39" s="26">
        <v>29</v>
      </c>
      <c r="P39" s="25">
        <v>150</v>
      </c>
      <c r="Q39" s="26">
        <v>5.2</v>
      </c>
    </row>
    <row r="40" spans="1:17" ht="12.5">
      <c r="A40" s="24">
        <v>1986</v>
      </c>
      <c r="B40" s="25" t="s">
        <v>127</v>
      </c>
      <c r="C40" s="26">
        <v>29</v>
      </c>
      <c r="D40" s="24">
        <v>282</v>
      </c>
      <c r="E40" s="26">
        <v>9.7</v>
      </c>
      <c r="G40" s="2"/>
      <c r="M40" s="24">
        <v>1986</v>
      </c>
      <c r="N40" s="25" t="s">
        <v>252</v>
      </c>
      <c r="O40" s="26">
        <v>25</v>
      </c>
      <c r="P40" s="25">
        <v>171</v>
      </c>
      <c r="Q40" s="26">
        <v>6.8</v>
      </c>
    </row>
    <row r="41" spans="1:17" ht="12.5">
      <c r="A41" s="24">
        <v>1985</v>
      </c>
      <c r="B41" s="25" t="s">
        <v>253</v>
      </c>
      <c r="C41" s="26">
        <v>27</v>
      </c>
      <c r="D41" s="24">
        <v>319</v>
      </c>
      <c r="E41" s="26">
        <v>11.8</v>
      </c>
      <c r="G41" s="2"/>
      <c r="M41" s="24">
        <v>1985</v>
      </c>
      <c r="N41" s="25" t="s">
        <v>254</v>
      </c>
      <c r="O41" s="26">
        <v>27</v>
      </c>
      <c r="P41" s="25">
        <v>227</v>
      </c>
      <c r="Q41" s="26">
        <v>8.4</v>
      </c>
    </row>
    <row r="42" spans="1:17" ht="12.5">
      <c r="A42" s="24">
        <v>1984</v>
      </c>
      <c r="B42" s="25" t="s">
        <v>253</v>
      </c>
      <c r="C42" s="26">
        <v>18</v>
      </c>
      <c r="D42" s="24">
        <v>192</v>
      </c>
      <c r="E42" s="26">
        <v>10.7</v>
      </c>
      <c r="G42" s="2"/>
      <c r="M42" s="24">
        <v>1984</v>
      </c>
      <c r="N42" s="25" t="s">
        <v>255</v>
      </c>
      <c r="O42" s="26">
        <v>27</v>
      </c>
      <c r="P42" s="25">
        <v>185</v>
      </c>
      <c r="Q42" s="26">
        <v>6.9</v>
      </c>
    </row>
    <row r="43" spans="1:17" ht="12.5">
      <c r="A43" s="24">
        <v>1983</v>
      </c>
      <c r="B43" s="25" t="s">
        <v>256</v>
      </c>
      <c r="C43" s="26">
        <v>27</v>
      </c>
      <c r="D43" s="24">
        <v>246</v>
      </c>
      <c r="E43" s="26">
        <v>9.1</v>
      </c>
      <c r="G43" s="2"/>
      <c r="M43" s="24">
        <v>1983</v>
      </c>
      <c r="N43" s="25" t="s">
        <v>257</v>
      </c>
      <c r="O43" s="26">
        <v>28</v>
      </c>
      <c r="P43" s="25">
        <v>173</v>
      </c>
      <c r="Q43" s="26">
        <v>6.2</v>
      </c>
    </row>
    <row r="44" spans="1:17" ht="12.5">
      <c r="A44" s="24">
        <v>1982</v>
      </c>
      <c r="B44" s="25" t="s">
        <v>258</v>
      </c>
      <c r="C44" s="26">
        <v>29</v>
      </c>
      <c r="D44" s="24">
        <v>272</v>
      </c>
      <c r="E44" s="26">
        <v>9.4</v>
      </c>
      <c r="G44" s="2"/>
      <c r="M44" s="24">
        <v>1982</v>
      </c>
      <c r="N44" s="25" t="s">
        <v>257</v>
      </c>
      <c r="O44" s="26">
        <v>29</v>
      </c>
      <c r="P44" s="25">
        <v>171</v>
      </c>
      <c r="Q44" s="26">
        <v>5.9</v>
      </c>
    </row>
    <row r="45" spans="1:17" ht="12.5">
      <c r="A45" s="24">
        <v>1981</v>
      </c>
      <c r="B45" s="25" t="s">
        <v>258</v>
      </c>
      <c r="C45" s="26">
        <v>26</v>
      </c>
      <c r="D45" s="24">
        <v>266</v>
      </c>
      <c r="E45" s="26">
        <v>10.2</v>
      </c>
      <c r="G45" s="2"/>
      <c r="M45" s="24">
        <v>1981</v>
      </c>
      <c r="N45" s="25" t="s">
        <v>257</v>
      </c>
      <c r="O45" s="26">
        <v>26</v>
      </c>
      <c r="P45" s="25">
        <v>170</v>
      </c>
      <c r="Q45" s="26">
        <v>6.5</v>
      </c>
    </row>
    <row r="46" spans="1:17" ht="12.5">
      <c r="A46" s="24">
        <v>1980</v>
      </c>
      <c r="B46" s="25" t="s">
        <v>259</v>
      </c>
      <c r="C46" s="26">
        <v>23</v>
      </c>
      <c r="D46" s="24">
        <v>236</v>
      </c>
      <c r="E46" s="26">
        <v>10.6</v>
      </c>
      <c r="G46" s="2"/>
      <c r="M46" s="24">
        <v>1980</v>
      </c>
      <c r="N46" s="25" t="s">
        <v>260</v>
      </c>
      <c r="O46" s="26">
        <v>24</v>
      </c>
      <c r="P46" s="25">
        <v>132</v>
      </c>
      <c r="Q46" s="26">
        <v>5.5</v>
      </c>
    </row>
    <row r="47" spans="1:17" ht="12.5">
      <c r="A47" s="24">
        <v>1979</v>
      </c>
      <c r="B47" s="25" t="s">
        <v>261</v>
      </c>
      <c r="C47" s="26">
        <v>25</v>
      </c>
      <c r="D47" s="24">
        <v>266</v>
      </c>
      <c r="E47" s="26">
        <v>10.6</v>
      </c>
      <c r="G47" s="2"/>
      <c r="M47" s="24">
        <v>1979</v>
      </c>
      <c r="N47" s="25" t="s">
        <v>262</v>
      </c>
      <c r="O47" s="26">
        <v>24</v>
      </c>
      <c r="P47" s="25">
        <v>151</v>
      </c>
      <c r="Q47" s="26">
        <v>6.3</v>
      </c>
    </row>
    <row r="48" spans="1:17" ht="12.5">
      <c r="A48" s="24">
        <v>1978</v>
      </c>
      <c r="B48" s="25" t="s">
        <v>263</v>
      </c>
      <c r="C48" s="26">
        <v>25</v>
      </c>
      <c r="D48" s="24">
        <v>288</v>
      </c>
      <c r="E48" s="26">
        <v>11.5</v>
      </c>
      <c r="G48" s="2"/>
      <c r="M48" s="24">
        <v>1978</v>
      </c>
      <c r="N48" s="25" t="s">
        <v>264</v>
      </c>
      <c r="O48" s="26">
        <v>22</v>
      </c>
      <c r="P48" s="25">
        <v>121</v>
      </c>
      <c r="Q48" s="26">
        <v>5.5</v>
      </c>
    </row>
    <row r="49" spans="1:17" ht="12.5">
      <c r="A49" s="24">
        <v>1977</v>
      </c>
      <c r="B49" s="25" t="s">
        <v>263</v>
      </c>
      <c r="C49" s="26">
        <v>26</v>
      </c>
      <c r="D49" s="24">
        <v>331</v>
      </c>
      <c r="E49" s="26">
        <v>12.7</v>
      </c>
      <c r="G49" s="2"/>
      <c r="M49" s="24">
        <v>1977</v>
      </c>
      <c r="N49" s="25" t="s">
        <v>265</v>
      </c>
      <c r="O49" s="26">
        <v>24</v>
      </c>
      <c r="P49" s="25">
        <v>150</v>
      </c>
      <c r="Q49" s="26">
        <v>6.3</v>
      </c>
    </row>
    <row r="50" spans="1:17" ht="12.5">
      <c r="A50" s="24">
        <v>1976</v>
      </c>
      <c r="B50" s="25" t="s">
        <v>266</v>
      </c>
      <c r="C50" s="26">
        <v>27</v>
      </c>
      <c r="D50" s="24">
        <v>331</v>
      </c>
      <c r="E50" s="26">
        <v>12.3</v>
      </c>
      <c r="G50" s="2"/>
      <c r="M50" s="24">
        <v>1976</v>
      </c>
      <c r="N50" s="25" t="s">
        <v>267</v>
      </c>
      <c r="O50" s="26">
        <v>23</v>
      </c>
      <c r="P50" s="25">
        <v>211</v>
      </c>
      <c r="Q50" s="26">
        <v>9.2</v>
      </c>
    </row>
    <row r="51" spans="1:17" ht="12.5">
      <c r="A51" s="24">
        <v>1975</v>
      </c>
      <c r="B51" s="25" t="s">
        <v>268</v>
      </c>
      <c r="C51" s="26">
        <v>23</v>
      </c>
      <c r="D51" s="24">
        <v>242</v>
      </c>
      <c r="E51" s="26">
        <v>10.5</v>
      </c>
      <c r="G51" s="2"/>
      <c r="M51" s="24">
        <v>1975</v>
      </c>
      <c r="N51" s="25" t="s">
        <v>267</v>
      </c>
      <c r="O51" s="26">
        <v>22</v>
      </c>
      <c r="P51" s="25">
        <v>176</v>
      </c>
      <c r="Q51" s="26">
        <v>8</v>
      </c>
    </row>
    <row r="52" spans="1:13" ht="12.5">
      <c r="A52" s="24">
        <v>1974</v>
      </c>
      <c r="B52" s="25" t="s">
        <v>269</v>
      </c>
      <c r="C52" s="26">
        <v>26</v>
      </c>
      <c r="D52" s="24">
        <v>329</v>
      </c>
      <c r="E52" s="26">
        <v>12.7</v>
      </c>
      <c r="G52" s="2"/>
      <c r="M52" s="2"/>
    </row>
    <row r="53" spans="1:13" ht="12.5">
      <c r="A53" s="24">
        <v>1973</v>
      </c>
      <c r="B53" s="25" t="s">
        <v>269</v>
      </c>
      <c r="C53" s="26">
        <v>25</v>
      </c>
      <c r="D53" s="24">
        <v>275</v>
      </c>
      <c r="E53" s="26">
        <v>11</v>
      </c>
      <c r="G53" s="2"/>
      <c r="M53" s="2"/>
    </row>
    <row r="54" spans="1:13" ht="12.5">
      <c r="A54" s="24">
        <v>1972</v>
      </c>
      <c r="B54" s="25" t="s">
        <v>270</v>
      </c>
      <c r="C54" s="26">
        <v>21</v>
      </c>
      <c r="D54" s="24">
        <v>267</v>
      </c>
      <c r="E54" s="26">
        <v>12.7</v>
      </c>
      <c r="G54" s="2"/>
      <c r="M54" s="2"/>
    </row>
    <row r="55" spans="1:13" ht="12.5">
      <c r="A55" s="24">
        <v>1971</v>
      </c>
      <c r="B55" s="25" t="s">
        <v>271</v>
      </c>
      <c r="C55" s="26">
        <v>25</v>
      </c>
      <c r="D55" s="24">
        <v>309</v>
      </c>
      <c r="E55" s="26">
        <v>12.4</v>
      </c>
      <c r="G55" s="2"/>
      <c r="M55" s="2"/>
    </row>
    <row r="56" spans="1:13" ht="12.5">
      <c r="A56" s="24">
        <v>1970</v>
      </c>
      <c r="B56" s="25" t="s">
        <v>272</v>
      </c>
      <c r="C56" s="26">
        <v>25</v>
      </c>
      <c r="D56" s="24">
        <v>334</v>
      </c>
      <c r="E56" s="26">
        <v>13.4</v>
      </c>
      <c r="G56" s="2"/>
      <c r="M56" s="2"/>
    </row>
    <row r="57" spans="1:13" ht="12.5">
      <c r="A57" s="24">
        <v>1969</v>
      </c>
      <c r="B57" s="25" t="s">
        <v>273</v>
      </c>
      <c r="C57" s="26">
        <v>27</v>
      </c>
      <c r="D57" s="24">
        <v>400</v>
      </c>
      <c r="E57" s="26">
        <v>14.8</v>
      </c>
      <c r="G57" s="2"/>
      <c r="M57" s="2"/>
    </row>
    <row r="58" spans="1:13" ht="12.5">
      <c r="A58" s="24">
        <v>1968</v>
      </c>
      <c r="B58" s="25" t="s">
        <v>274</v>
      </c>
      <c r="C58" s="26">
        <v>28</v>
      </c>
      <c r="D58" s="24">
        <v>423</v>
      </c>
      <c r="E58" s="26">
        <v>15.1</v>
      </c>
      <c r="G58" s="2"/>
      <c r="M58" s="2"/>
    </row>
    <row r="59" spans="1:13" ht="12.5">
      <c r="A59" s="24">
        <v>1967</v>
      </c>
      <c r="B59" s="25" t="s">
        <v>166</v>
      </c>
      <c r="C59" s="26">
        <v>18</v>
      </c>
      <c r="D59" s="24">
        <v>289</v>
      </c>
      <c r="E59" s="26">
        <v>16.1</v>
      </c>
      <c r="G59" s="2"/>
      <c r="M59" s="2"/>
    </row>
    <row r="60" spans="1:13" ht="12.5">
      <c r="A60" s="27"/>
      <c r="G60" s="2"/>
      <c r="M60" s="2"/>
    </row>
    <row r="61" spans="1:13" ht="12.5">
      <c r="A61" s="2"/>
      <c r="G61" s="2"/>
      <c r="M61" s="2"/>
    </row>
    <row r="62" spans="1:13" ht="12.5">
      <c r="A62" s="2"/>
      <c r="G62" s="2"/>
      <c r="M62" s="2"/>
    </row>
    <row r="63" spans="1:13" ht="12.5">
      <c r="A63" s="2"/>
      <c r="G63" s="2"/>
      <c r="M63" s="2"/>
    </row>
    <row r="64" spans="1:13" ht="12.5">
      <c r="A64" s="2"/>
      <c r="G64" s="2"/>
      <c r="M64" s="2"/>
    </row>
    <row r="65" spans="1:13" ht="12.5">
      <c r="A65" s="2"/>
      <c r="G65" s="2"/>
      <c r="M65" s="2"/>
    </row>
    <row r="66" spans="1:13" ht="12.5">
      <c r="A66" s="2"/>
      <c r="G66" s="2"/>
      <c r="M66" s="2"/>
    </row>
    <row r="67" spans="1:13" ht="12.5">
      <c r="A67" s="2"/>
      <c r="G67" s="2"/>
      <c r="M67" s="2"/>
    </row>
    <row r="68" spans="1:13" ht="12.5">
      <c r="A68" s="2"/>
      <c r="G68" s="2"/>
      <c r="M68" s="2"/>
    </row>
    <row r="69" spans="1:13" ht="12.5">
      <c r="A69" s="2"/>
      <c r="G69" s="2"/>
      <c r="M69" s="2"/>
    </row>
    <row r="70" spans="1:13" ht="12.5">
      <c r="A70" s="2"/>
      <c r="G70" s="2"/>
      <c r="M70" s="2"/>
    </row>
    <row r="71" spans="1:13" ht="12.5">
      <c r="A71" s="2"/>
      <c r="G71" s="2"/>
      <c r="M71" s="2"/>
    </row>
    <row r="72" spans="1:13" ht="12.5">
      <c r="A72" s="2"/>
      <c r="G72" s="2"/>
      <c r="M72" s="2"/>
    </row>
    <row r="73" spans="1:13" ht="12.5">
      <c r="A73" s="2"/>
      <c r="G73" s="2"/>
      <c r="M73" s="2"/>
    </row>
    <row r="74" spans="1:13" ht="12.5">
      <c r="A74" s="2"/>
      <c r="G74" s="2"/>
      <c r="M74" s="2"/>
    </row>
    <row r="75" spans="1:13" ht="12.5">
      <c r="A75" s="2"/>
      <c r="G75" s="2"/>
      <c r="M75" s="2"/>
    </row>
    <row r="76" spans="1:13" ht="12.5">
      <c r="A76" s="2"/>
      <c r="G76" s="2"/>
      <c r="M76" s="2"/>
    </row>
    <row r="77" spans="1:13" ht="12.5">
      <c r="A77" s="2"/>
      <c r="G77" s="2"/>
      <c r="M77" s="2"/>
    </row>
    <row r="78" spans="1:13" ht="12.5">
      <c r="A78" s="2"/>
      <c r="G78" s="2"/>
      <c r="M78" s="2"/>
    </row>
    <row r="79" spans="1:13" ht="12.5">
      <c r="A79" s="2"/>
      <c r="G79" s="2"/>
      <c r="M79" s="2"/>
    </row>
    <row r="80" spans="1:13" ht="12.5">
      <c r="A80" s="2"/>
      <c r="G80" s="2"/>
      <c r="M80" s="2"/>
    </row>
    <row r="81" spans="1:13" ht="12.5">
      <c r="A81" s="2"/>
      <c r="G81" s="2"/>
      <c r="M81" s="2"/>
    </row>
    <row r="82" spans="1:13" ht="12.5">
      <c r="A82" s="2"/>
      <c r="G82" s="2"/>
      <c r="M82" s="2"/>
    </row>
    <row r="83" spans="1:13" ht="12.5">
      <c r="A83" s="2"/>
      <c r="G83" s="2"/>
      <c r="M83" s="2"/>
    </row>
    <row r="84" spans="1:13" ht="12.5">
      <c r="A84" s="2"/>
      <c r="G84" s="2"/>
      <c r="M84" s="2"/>
    </row>
    <row r="85" spans="1:13" ht="12.5">
      <c r="A85" s="2"/>
      <c r="G85" s="2"/>
      <c r="M85" s="2"/>
    </row>
    <row r="86" spans="1:13" ht="12.5">
      <c r="A86" s="2"/>
      <c r="G86" s="2"/>
      <c r="M86" s="2"/>
    </row>
    <row r="87" spans="1:13" ht="12.5">
      <c r="A87" s="2"/>
      <c r="G87" s="2"/>
      <c r="M87" s="2"/>
    </row>
    <row r="88" spans="1:13" ht="12.5">
      <c r="A88" s="2"/>
      <c r="G88" s="2"/>
      <c r="M88" s="2"/>
    </row>
    <row r="89" spans="1:13" ht="12.5">
      <c r="A89" s="2"/>
      <c r="G89" s="2"/>
      <c r="M89" s="2"/>
    </row>
    <row r="90" spans="1:13" ht="12.5">
      <c r="A90" s="2"/>
      <c r="G90" s="2"/>
      <c r="M90" s="2"/>
    </row>
    <row r="91" spans="1:13" ht="12.5">
      <c r="A91" s="2"/>
      <c r="G91" s="2"/>
      <c r="M91" s="2"/>
    </row>
    <row r="92" spans="1:13" ht="12.5">
      <c r="A92" s="2"/>
      <c r="G92" s="2"/>
      <c r="M92" s="2"/>
    </row>
    <row r="93" spans="1:13" ht="12.5">
      <c r="A93" s="2"/>
      <c r="G93" s="2"/>
      <c r="M93" s="2"/>
    </row>
    <row r="94" spans="1:13" ht="12.5">
      <c r="A94" s="2"/>
      <c r="G94" s="2"/>
      <c r="M94" s="2"/>
    </row>
    <row r="95" spans="1:13" ht="12.5">
      <c r="A95" s="2"/>
      <c r="G95" s="2"/>
      <c r="M95" s="2"/>
    </row>
    <row r="96" spans="1:13" ht="12.5">
      <c r="A96" s="2"/>
      <c r="G96" s="2"/>
      <c r="M96" s="2"/>
    </row>
    <row r="97" spans="1:13" ht="12.5">
      <c r="A97" s="2"/>
      <c r="G97" s="2"/>
      <c r="M97" s="2"/>
    </row>
    <row r="98" spans="1:13" ht="12.5">
      <c r="A98" s="2"/>
      <c r="G98" s="2"/>
      <c r="M98" s="2"/>
    </row>
    <row r="99" spans="1:13" ht="12.5">
      <c r="A99" s="2"/>
      <c r="G99" s="2"/>
      <c r="M99" s="2"/>
    </row>
    <row r="100" spans="1:13" ht="12.5">
      <c r="A100" s="2"/>
      <c r="G100" s="2"/>
      <c r="M100" s="2"/>
    </row>
    <row r="101" spans="1:13" ht="12.5">
      <c r="A101" s="2"/>
      <c r="G101" s="2"/>
      <c r="M101" s="2"/>
    </row>
    <row r="102" spans="1:13" ht="12.5">
      <c r="A102" s="2"/>
      <c r="G102" s="2"/>
      <c r="M102" s="2"/>
    </row>
    <row r="103" spans="1:13" ht="12.5">
      <c r="A103" s="2"/>
      <c r="G103" s="2"/>
      <c r="M103" s="2"/>
    </row>
    <row r="104" spans="1:13" ht="12.5">
      <c r="A104" s="2"/>
      <c r="G104" s="2"/>
      <c r="M104" s="2"/>
    </row>
    <row r="105" spans="1:13" ht="12.5">
      <c r="A105" s="2"/>
      <c r="G105" s="2"/>
      <c r="M105" s="2"/>
    </row>
    <row r="106" spans="1:13" ht="12.5">
      <c r="A106" s="2"/>
      <c r="G106" s="2"/>
      <c r="M106" s="2"/>
    </row>
    <row r="107" spans="1:13" ht="12.5">
      <c r="A107" s="2"/>
      <c r="G107" s="2"/>
      <c r="M107" s="2"/>
    </row>
    <row r="108" spans="1:13" ht="12.5">
      <c r="A108" s="2"/>
      <c r="G108" s="2"/>
      <c r="M108" s="2"/>
    </row>
    <row r="109" spans="1:13" ht="12.5">
      <c r="A109" s="2"/>
      <c r="G109" s="2"/>
      <c r="M109" s="2"/>
    </row>
    <row r="110" spans="1:13" ht="12.5">
      <c r="A110" s="2"/>
      <c r="G110" s="2"/>
      <c r="M110" s="2"/>
    </row>
    <row r="111" spans="1:13" ht="12.5">
      <c r="A111" s="2"/>
      <c r="G111" s="2"/>
      <c r="M111" s="2"/>
    </row>
    <row r="112" spans="1:13" ht="12.5">
      <c r="A112" s="2"/>
      <c r="G112" s="2"/>
      <c r="M112" s="2"/>
    </row>
    <row r="113" spans="1:13" ht="12.5">
      <c r="A113" s="2"/>
      <c r="G113" s="2"/>
      <c r="M113" s="2"/>
    </row>
    <row r="114" spans="1:13" ht="12.5">
      <c r="A114" s="2"/>
      <c r="G114" s="2"/>
      <c r="M114" s="2"/>
    </row>
    <row r="115" spans="1:13" ht="12.5">
      <c r="A115" s="2"/>
      <c r="G115" s="2"/>
      <c r="M115" s="2"/>
    </row>
    <row r="116" spans="1:13" ht="12.5">
      <c r="A116" s="2"/>
      <c r="G116" s="2"/>
      <c r="M116" s="2"/>
    </row>
    <row r="117" spans="1:13" ht="12.5">
      <c r="A117" s="2"/>
      <c r="G117" s="2"/>
      <c r="M117" s="2"/>
    </row>
    <row r="118" spans="1:13" ht="12.5">
      <c r="A118" s="2"/>
      <c r="G118" s="2"/>
      <c r="M118" s="2"/>
    </row>
    <row r="119" spans="1:13" ht="12.5">
      <c r="A119" s="2"/>
      <c r="G119" s="2"/>
      <c r="M119" s="2"/>
    </row>
    <row r="120" spans="1:13" ht="12.5">
      <c r="A120" s="2"/>
      <c r="G120" s="2"/>
      <c r="M120" s="2"/>
    </row>
    <row r="121" spans="1:13" ht="12.5">
      <c r="A121" s="2"/>
      <c r="G121" s="2"/>
      <c r="M121" s="2"/>
    </row>
    <row r="122" spans="1:13" ht="12.5">
      <c r="A122" s="2"/>
      <c r="G122" s="2"/>
      <c r="M122" s="2"/>
    </row>
    <row r="123" spans="1:13" ht="12.5">
      <c r="A123" s="2"/>
      <c r="G123" s="2"/>
      <c r="M123" s="2"/>
    </row>
    <row r="124" spans="1:13" ht="12.5">
      <c r="A124" s="2"/>
      <c r="G124" s="2"/>
      <c r="M124" s="2"/>
    </row>
    <row r="125" spans="1:13" ht="12.5">
      <c r="A125" s="2"/>
      <c r="G125" s="2"/>
      <c r="M125" s="2"/>
    </row>
    <row r="126" spans="1:13" ht="12.5">
      <c r="A126" s="2"/>
      <c r="G126" s="2"/>
      <c r="M126" s="2"/>
    </row>
    <row r="127" spans="1:13" ht="12.5">
      <c r="A127" s="2"/>
      <c r="G127" s="2"/>
      <c r="M127" s="2"/>
    </row>
    <row r="128" spans="1:13" ht="12.5">
      <c r="A128" s="2"/>
      <c r="G128" s="2"/>
      <c r="M128" s="2"/>
    </row>
    <row r="129" spans="1:13" ht="12.5">
      <c r="A129" s="2"/>
      <c r="G129" s="2"/>
      <c r="M129" s="2"/>
    </row>
    <row r="130" spans="1:13" ht="12.5">
      <c r="A130" s="2"/>
      <c r="G130" s="2"/>
      <c r="M130" s="2"/>
    </row>
    <row r="131" spans="1:13" ht="12.5">
      <c r="A131" s="2"/>
      <c r="G131" s="2"/>
      <c r="M131" s="2"/>
    </row>
    <row r="132" spans="1:13" ht="12.5">
      <c r="A132" s="2"/>
      <c r="G132" s="2"/>
      <c r="M132" s="2"/>
    </row>
    <row r="133" spans="1:13" ht="12.5">
      <c r="A133" s="2"/>
      <c r="G133" s="2"/>
      <c r="M133" s="2"/>
    </row>
    <row r="134" spans="1:13" ht="12.5">
      <c r="A134" s="2"/>
      <c r="G134" s="2"/>
      <c r="M134" s="2"/>
    </row>
    <row r="135" spans="1:13" ht="12.5">
      <c r="A135" s="2"/>
      <c r="G135" s="2"/>
      <c r="M135" s="2"/>
    </row>
    <row r="136" spans="1:13" ht="12.5">
      <c r="A136" s="2"/>
      <c r="G136" s="2"/>
      <c r="M136" s="2"/>
    </row>
    <row r="137" spans="1:13" ht="12.5">
      <c r="A137" s="2"/>
      <c r="G137" s="2"/>
      <c r="M137" s="2"/>
    </row>
    <row r="138" spans="1:13" ht="12.5">
      <c r="A138" s="2"/>
      <c r="G138" s="2"/>
      <c r="M138" s="2"/>
    </row>
    <row r="139" spans="1:13" ht="12.5">
      <c r="A139" s="2"/>
      <c r="G139" s="2"/>
      <c r="M139" s="2"/>
    </row>
    <row r="140" spans="1:13" ht="12.5">
      <c r="A140" s="2"/>
      <c r="G140" s="2"/>
      <c r="M140" s="2"/>
    </row>
    <row r="141" spans="1:13" ht="12.5">
      <c r="A141" s="2"/>
      <c r="G141" s="2"/>
      <c r="M141" s="2"/>
    </row>
    <row r="142" spans="1:13" ht="12.5">
      <c r="A142" s="2"/>
      <c r="G142" s="2"/>
      <c r="M142" s="2"/>
    </row>
    <row r="143" spans="1:13" ht="12.5">
      <c r="A143" s="2"/>
      <c r="G143" s="2"/>
      <c r="M143" s="2"/>
    </row>
    <row r="144" spans="1:13" ht="12.5">
      <c r="A144" s="2"/>
      <c r="G144" s="2"/>
      <c r="M144" s="2"/>
    </row>
    <row r="145" spans="1:13" ht="12.5">
      <c r="A145" s="2"/>
      <c r="G145" s="2"/>
      <c r="M145" s="2"/>
    </row>
    <row r="146" spans="1:13" ht="12.5">
      <c r="A146" s="2"/>
      <c r="G146" s="2"/>
      <c r="M146" s="2"/>
    </row>
    <row r="147" spans="1:13" ht="12.5">
      <c r="A147" s="2"/>
      <c r="G147" s="2"/>
      <c r="M147" s="2"/>
    </row>
    <row r="148" spans="1:13" ht="12.5">
      <c r="A148" s="2"/>
      <c r="G148" s="2"/>
      <c r="M148" s="2"/>
    </row>
    <row r="149" spans="1:13" ht="12.5">
      <c r="A149" s="2"/>
      <c r="G149" s="2"/>
      <c r="M149" s="2"/>
    </row>
    <row r="150" spans="1:13" ht="12.5">
      <c r="A150" s="2"/>
      <c r="G150" s="2"/>
      <c r="M150" s="2"/>
    </row>
    <row r="151" spans="1:13" ht="12.5">
      <c r="A151" s="2"/>
      <c r="G151" s="2"/>
      <c r="M151" s="2"/>
    </row>
    <row r="152" spans="1:13" ht="12.5">
      <c r="A152" s="2"/>
      <c r="G152" s="2"/>
      <c r="M152" s="2"/>
    </row>
    <row r="153" spans="1:13" ht="12.5">
      <c r="A153" s="2"/>
      <c r="G153" s="2"/>
      <c r="M153" s="2"/>
    </row>
    <row r="154" spans="1:13" ht="12.5">
      <c r="A154" s="2"/>
      <c r="G154" s="2"/>
      <c r="M154" s="2"/>
    </row>
    <row r="155" spans="1:13" ht="12.5">
      <c r="A155" s="2"/>
      <c r="G155" s="2"/>
      <c r="M155" s="2"/>
    </row>
    <row r="156" spans="1:13" ht="12.5">
      <c r="A156" s="2"/>
      <c r="G156" s="2"/>
      <c r="M156" s="2"/>
    </row>
    <row r="157" spans="1:13" ht="12.5">
      <c r="A157" s="2"/>
      <c r="G157" s="2"/>
      <c r="M157" s="2"/>
    </row>
    <row r="158" spans="1:13" ht="12.5">
      <c r="A158" s="2"/>
      <c r="G158" s="2"/>
      <c r="M158" s="2"/>
    </row>
    <row r="159" spans="1:13" ht="12.5">
      <c r="A159" s="2"/>
      <c r="G159" s="2"/>
      <c r="M159" s="2"/>
    </row>
    <row r="160" spans="1:13" ht="12.5">
      <c r="A160" s="2"/>
      <c r="G160" s="2"/>
      <c r="M160" s="2"/>
    </row>
    <row r="161" spans="1:13" ht="12.5">
      <c r="A161" s="2"/>
      <c r="G161" s="2"/>
      <c r="M161" s="2"/>
    </row>
    <row r="162" spans="1:13" ht="12.5">
      <c r="A162" s="2"/>
      <c r="G162" s="2"/>
      <c r="M162" s="2"/>
    </row>
    <row r="163" spans="1:13" ht="12.5">
      <c r="A163" s="2"/>
      <c r="G163" s="2"/>
      <c r="M163" s="2"/>
    </row>
    <row r="164" spans="1:13" ht="12.5">
      <c r="A164" s="2"/>
      <c r="G164" s="2"/>
      <c r="M164" s="2"/>
    </row>
    <row r="165" spans="1:13" ht="12.5">
      <c r="A165" s="2"/>
      <c r="G165" s="2"/>
      <c r="M165" s="2"/>
    </row>
    <row r="166" spans="1:13" ht="12.5">
      <c r="A166" s="2"/>
      <c r="G166" s="2"/>
      <c r="M166" s="2"/>
    </row>
    <row r="167" spans="1:13" ht="12.5">
      <c r="A167" s="2"/>
      <c r="G167" s="2"/>
      <c r="M167" s="2"/>
    </row>
    <row r="168" spans="1:13" ht="12.5">
      <c r="A168" s="2"/>
      <c r="G168" s="2"/>
      <c r="M168" s="2"/>
    </row>
    <row r="169" spans="1:13" ht="12.5">
      <c r="A169" s="2"/>
      <c r="G169" s="2"/>
      <c r="M169" s="2"/>
    </row>
    <row r="170" spans="1:13" ht="12.5">
      <c r="A170" s="2"/>
      <c r="G170" s="2"/>
      <c r="M170" s="2"/>
    </row>
    <row r="171" spans="1:13" ht="12.5">
      <c r="A171" s="2"/>
      <c r="G171" s="2"/>
      <c r="M171" s="2"/>
    </row>
    <row r="172" spans="1:13" ht="12.5">
      <c r="A172" s="2"/>
      <c r="G172" s="2"/>
      <c r="M172" s="2"/>
    </row>
    <row r="173" spans="1:13" ht="12.5">
      <c r="A173" s="2"/>
      <c r="G173" s="2"/>
      <c r="M173" s="2"/>
    </row>
    <row r="174" spans="1:13" ht="12.5">
      <c r="A174" s="2"/>
      <c r="G174" s="2"/>
      <c r="M174" s="2"/>
    </row>
    <row r="175" spans="1:13" ht="12.5">
      <c r="A175" s="2"/>
      <c r="G175" s="2"/>
      <c r="M175" s="2"/>
    </row>
    <row r="176" spans="1:13" ht="12.5">
      <c r="A176" s="2"/>
      <c r="G176" s="2"/>
      <c r="M176" s="2"/>
    </row>
    <row r="177" spans="1:13" ht="12.5">
      <c r="A177" s="2"/>
      <c r="G177" s="2"/>
      <c r="M177" s="2"/>
    </row>
    <row r="178" spans="1:13" ht="12.5">
      <c r="A178" s="2"/>
      <c r="G178" s="2"/>
      <c r="M178" s="2"/>
    </row>
    <row r="179" spans="1:13" ht="12.5">
      <c r="A179" s="2"/>
      <c r="G179" s="2"/>
      <c r="M179" s="2"/>
    </row>
    <row r="180" spans="1:13" ht="12.5">
      <c r="A180" s="2"/>
      <c r="G180" s="2"/>
      <c r="M180" s="2"/>
    </row>
    <row r="181" spans="1:13" ht="12.5">
      <c r="A181" s="2"/>
      <c r="G181" s="2"/>
      <c r="M181" s="2"/>
    </row>
    <row r="182" spans="1:13" ht="12.5">
      <c r="A182" s="2"/>
      <c r="G182" s="2"/>
      <c r="M182" s="2"/>
    </row>
    <row r="183" spans="1:13" ht="12.5">
      <c r="A183" s="2"/>
      <c r="G183" s="2"/>
      <c r="M183" s="2"/>
    </row>
    <row r="184" spans="1:13" ht="12.5">
      <c r="A184" s="2"/>
      <c r="G184" s="2"/>
      <c r="M184" s="2"/>
    </row>
    <row r="185" spans="1:13" ht="12.5">
      <c r="A185" s="2"/>
      <c r="G185" s="2"/>
      <c r="M185" s="2"/>
    </row>
    <row r="186" spans="1:13" ht="12.5">
      <c r="A186" s="2"/>
      <c r="G186" s="2"/>
      <c r="M186" s="2"/>
    </row>
    <row r="187" spans="1:13" ht="12.5">
      <c r="A187" s="2"/>
      <c r="G187" s="2"/>
      <c r="M187" s="2"/>
    </row>
    <row r="188" spans="1:13" ht="12.5">
      <c r="A188" s="2"/>
      <c r="G188" s="2"/>
      <c r="M188" s="2"/>
    </row>
    <row r="189" spans="1:13" ht="12.5">
      <c r="A189" s="2"/>
      <c r="G189" s="2"/>
      <c r="M189" s="2"/>
    </row>
    <row r="190" spans="1:13" ht="12.5">
      <c r="A190" s="2"/>
      <c r="G190" s="2"/>
      <c r="M190" s="2"/>
    </row>
    <row r="191" spans="1:13" ht="12.5">
      <c r="A191" s="2"/>
      <c r="G191" s="2"/>
      <c r="M191" s="2"/>
    </row>
    <row r="192" spans="1:13" ht="12.5">
      <c r="A192" s="2"/>
      <c r="G192" s="2"/>
      <c r="M192" s="2"/>
    </row>
    <row r="193" spans="1:13" ht="12.5">
      <c r="A193" s="2"/>
      <c r="G193" s="2"/>
      <c r="M193" s="2"/>
    </row>
    <row r="194" spans="1:13" ht="12.5">
      <c r="A194" s="2"/>
      <c r="G194" s="2"/>
      <c r="M194" s="2"/>
    </row>
    <row r="195" spans="1:13" ht="12.5">
      <c r="A195" s="2"/>
      <c r="G195" s="2"/>
      <c r="M195" s="2"/>
    </row>
    <row r="196" spans="1:13" ht="12.5">
      <c r="A196" s="2"/>
      <c r="G196" s="2"/>
      <c r="M196" s="2"/>
    </row>
    <row r="197" spans="1:13" ht="12.5">
      <c r="A197" s="2"/>
      <c r="G197" s="2"/>
      <c r="M197" s="2"/>
    </row>
    <row r="198" spans="1:13" ht="12.5">
      <c r="A198" s="2"/>
      <c r="G198" s="2"/>
      <c r="M198" s="2"/>
    </row>
    <row r="199" spans="1:13" ht="12.5">
      <c r="A199" s="2"/>
      <c r="G199" s="2"/>
      <c r="M199" s="2"/>
    </row>
    <row r="200" spans="1:13" ht="12.5">
      <c r="A200" s="2"/>
      <c r="G200" s="2"/>
      <c r="M200" s="2"/>
    </row>
    <row r="201" spans="1:13" ht="12.5">
      <c r="A201" s="2"/>
      <c r="G201" s="2"/>
      <c r="M201" s="2"/>
    </row>
    <row r="202" spans="1:13" ht="12.5">
      <c r="A202" s="2"/>
      <c r="G202" s="2"/>
      <c r="M202" s="2"/>
    </row>
    <row r="203" spans="1:13" ht="12.5">
      <c r="A203" s="2"/>
      <c r="G203" s="2"/>
      <c r="M203" s="2"/>
    </row>
    <row r="204" spans="1:13" ht="12.5">
      <c r="A204" s="2"/>
      <c r="G204" s="2"/>
      <c r="M204" s="2"/>
    </row>
    <row r="205" spans="1:13" ht="12.5">
      <c r="A205" s="2"/>
      <c r="G205" s="2"/>
      <c r="M205" s="2"/>
    </row>
    <row r="206" spans="1:13" ht="12.5">
      <c r="A206" s="2"/>
      <c r="G206" s="2"/>
      <c r="M206" s="2"/>
    </row>
    <row r="207" spans="1:13" ht="12.5">
      <c r="A207" s="2"/>
      <c r="G207" s="2"/>
      <c r="M207" s="2"/>
    </row>
    <row r="208" spans="1:13" ht="12.5">
      <c r="A208" s="2"/>
      <c r="G208" s="2"/>
      <c r="M208" s="2"/>
    </row>
    <row r="209" spans="1:13" ht="12.5">
      <c r="A209" s="2"/>
      <c r="G209" s="2"/>
      <c r="M209" s="2"/>
    </row>
    <row r="210" spans="1:13" ht="12.5">
      <c r="A210" s="2"/>
      <c r="G210" s="2"/>
      <c r="M210" s="2"/>
    </row>
    <row r="211" spans="1:13" ht="12.5">
      <c r="A211" s="2"/>
      <c r="G211" s="2"/>
      <c r="M211" s="2"/>
    </row>
    <row r="212" spans="1:13" ht="12.5">
      <c r="A212" s="2"/>
      <c r="G212" s="2"/>
      <c r="M212" s="2"/>
    </row>
    <row r="213" spans="1:13" ht="12.5">
      <c r="A213" s="2"/>
      <c r="G213" s="2"/>
      <c r="M213" s="2"/>
    </row>
    <row r="214" spans="1:13" ht="12.5">
      <c r="A214" s="2"/>
      <c r="G214" s="2"/>
      <c r="M214" s="2"/>
    </row>
    <row r="215" spans="1:13" ht="12.5">
      <c r="A215" s="2"/>
      <c r="G215" s="2"/>
      <c r="M215" s="2"/>
    </row>
    <row r="216" spans="1:13" ht="12.5">
      <c r="A216" s="2"/>
      <c r="G216" s="2"/>
      <c r="M216" s="2"/>
    </row>
    <row r="217" spans="1:13" ht="12.5">
      <c r="A217" s="2"/>
      <c r="G217" s="2"/>
      <c r="M217" s="2"/>
    </row>
    <row r="218" spans="1:13" ht="12.5">
      <c r="A218" s="2"/>
      <c r="G218" s="2"/>
      <c r="M218" s="2"/>
    </row>
    <row r="219" spans="1:13" ht="12.5">
      <c r="A219" s="2"/>
      <c r="G219" s="2"/>
      <c r="M219" s="2"/>
    </row>
    <row r="220" spans="1:13" ht="12.5">
      <c r="A220" s="2"/>
      <c r="G220" s="2"/>
      <c r="M220" s="2"/>
    </row>
    <row r="221" spans="1:13" ht="12.5">
      <c r="A221" s="2"/>
      <c r="G221" s="2"/>
      <c r="M221" s="2"/>
    </row>
    <row r="222" spans="1:13" ht="12.5">
      <c r="A222" s="2"/>
      <c r="G222" s="2"/>
      <c r="M222" s="2"/>
    </row>
    <row r="223" spans="1:13" ht="12.5">
      <c r="A223" s="2"/>
      <c r="G223" s="2"/>
      <c r="M223" s="2"/>
    </row>
    <row r="224" spans="1:13" ht="12.5">
      <c r="A224" s="2"/>
      <c r="G224" s="2"/>
      <c r="M224" s="2"/>
    </row>
    <row r="225" spans="1:13" ht="12.5">
      <c r="A225" s="2"/>
      <c r="G225" s="2"/>
      <c r="M225" s="2"/>
    </row>
    <row r="226" spans="1:13" ht="12.5">
      <c r="A226" s="2"/>
      <c r="G226" s="2"/>
      <c r="M226" s="2"/>
    </row>
    <row r="227" spans="1:13" ht="12.5">
      <c r="A227" s="2"/>
      <c r="G227" s="2"/>
      <c r="M227" s="2"/>
    </row>
    <row r="228" spans="1:13" ht="12.5">
      <c r="A228" s="2"/>
      <c r="G228" s="2"/>
      <c r="M228" s="2"/>
    </row>
    <row r="229" spans="1:13" ht="12.5">
      <c r="A229" s="2"/>
      <c r="G229" s="2"/>
      <c r="M229" s="2"/>
    </row>
    <row r="230" spans="1:13" ht="12.5">
      <c r="A230" s="2"/>
      <c r="G230" s="2"/>
      <c r="M230" s="2"/>
    </row>
    <row r="231" spans="1:13" ht="12.5">
      <c r="A231" s="2"/>
      <c r="G231" s="2"/>
      <c r="M231" s="2"/>
    </row>
    <row r="232" spans="1:13" ht="12.5">
      <c r="A232" s="2"/>
      <c r="G232" s="2"/>
      <c r="M232" s="2"/>
    </row>
    <row r="233" spans="1:13" ht="12.5">
      <c r="A233" s="2"/>
      <c r="G233" s="2"/>
      <c r="M233" s="2"/>
    </row>
    <row r="234" spans="1:13" ht="12.5">
      <c r="A234" s="2"/>
      <c r="G234" s="2"/>
      <c r="M234" s="2"/>
    </row>
    <row r="235" spans="1:13" ht="12.5">
      <c r="A235" s="2"/>
      <c r="G235" s="2"/>
      <c r="M235" s="2"/>
    </row>
    <row r="236" spans="1:13" ht="12.5">
      <c r="A236" s="2"/>
      <c r="G236" s="2"/>
      <c r="M236" s="2"/>
    </row>
    <row r="237" spans="1:13" ht="12.5">
      <c r="A237" s="2"/>
      <c r="G237" s="2"/>
      <c r="M237" s="2"/>
    </row>
    <row r="238" spans="1:13" ht="12.5">
      <c r="A238" s="2"/>
      <c r="G238" s="2"/>
      <c r="M238" s="2"/>
    </row>
    <row r="239" spans="1:13" ht="12.5">
      <c r="A239" s="2"/>
      <c r="G239" s="2"/>
      <c r="M239" s="2"/>
    </row>
    <row r="240" spans="1:13" ht="12.5">
      <c r="A240" s="2"/>
      <c r="G240" s="2"/>
      <c r="M240" s="2"/>
    </row>
    <row r="241" spans="1:13" ht="12.5">
      <c r="A241" s="2"/>
      <c r="G241" s="2"/>
      <c r="M241" s="2"/>
    </row>
    <row r="242" spans="1:13" ht="12.5">
      <c r="A242" s="2"/>
      <c r="G242" s="2"/>
      <c r="M242" s="2"/>
    </row>
    <row r="243" spans="1:13" ht="12.5">
      <c r="A243" s="2"/>
      <c r="G243" s="2"/>
      <c r="M243" s="2"/>
    </row>
    <row r="244" spans="1:13" ht="12.5">
      <c r="A244" s="2"/>
      <c r="G244" s="2"/>
      <c r="M244" s="2"/>
    </row>
    <row r="245" spans="1:13" ht="12.5">
      <c r="A245" s="2"/>
      <c r="G245" s="2"/>
      <c r="M245" s="2"/>
    </row>
    <row r="246" spans="1:13" ht="12.5">
      <c r="A246" s="2"/>
      <c r="G246" s="2"/>
      <c r="M246" s="2"/>
    </row>
    <row r="247" spans="1:13" ht="12.5">
      <c r="A247" s="2"/>
      <c r="G247" s="2"/>
      <c r="M247" s="2"/>
    </row>
    <row r="248" spans="1:13" ht="12.5">
      <c r="A248" s="2"/>
      <c r="G248" s="2"/>
      <c r="M248" s="2"/>
    </row>
    <row r="249" spans="1:13" ht="12.5">
      <c r="A249" s="2"/>
      <c r="G249" s="2"/>
      <c r="M249" s="2"/>
    </row>
    <row r="250" spans="1:13" ht="12.5">
      <c r="A250" s="2"/>
      <c r="G250" s="2"/>
      <c r="M250" s="2"/>
    </row>
    <row r="251" spans="1:13" ht="12.5">
      <c r="A251" s="2"/>
      <c r="G251" s="2"/>
      <c r="M251" s="2"/>
    </row>
    <row r="252" spans="1:13" ht="12.5">
      <c r="A252" s="2"/>
      <c r="G252" s="2"/>
      <c r="M252" s="2"/>
    </row>
    <row r="253" spans="1:13" ht="12.5">
      <c r="A253" s="2"/>
      <c r="G253" s="2"/>
      <c r="M253" s="2"/>
    </row>
    <row r="254" spans="1:13" ht="12.5">
      <c r="A254" s="2"/>
      <c r="G254" s="2"/>
      <c r="M254" s="2"/>
    </row>
    <row r="255" spans="1:13" ht="12.5">
      <c r="A255" s="2"/>
      <c r="G255" s="2"/>
      <c r="M255" s="2"/>
    </row>
    <row r="256" spans="1:13" ht="12.5">
      <c r="A256" s="2"/>
      <c r="G256" s="2"/>
      <c r="M256" s="2"/>
    </row>
    <row r="257" spans="1:13" ht="12.5">
      <c r="A257" s="2"/>
      <c r="G257" s="2"/>
      <c r="M257" s="2"/>
    </row>
    <row r="258" spans="1:13" ht="12.5">
      <c r="A258" s="2"/>
      <c r="G258" s="2"/>
      <c r="M258" s="2"/>
    </row>
    <row r="259" spans="1:13" ht="12.5">
      <c r="A259" s="2"/>
      <c r="G259" s="2"/>
      <c r="M259" s="2"/>
    </row>
    <row r="260" spans="1:13" ht="12.5">
      <c r="A260" s="2"/>
      <c r="G260" s="2"/>
      <c r="M260" s="2"/>
    </row>
    <row r="261" spans="1:13" ht="12.5">
      <c r="A261" s="2"/>
      <c r="G261" s="2"/>
      <c r="M261" s="2"/>
    </row>
    <row r="262" spans="1:13" ht="12.5">
      <c r="A262" s="2"/>
      <c r="G262" s="2"/>
      <c r="M262" s="2"/>
    </row>
    <row r="263" spans="1:13" ht="12.5">
      <c r="A263" s="2"/>
      <c r="G263" s="2"/>
      <c r="M263" s="2"/>
    </row>
    <row r="264" spans="1:13" ht="12.5">
      <c r="A264" s="2"/>
      <c r="G264" s="2"/>
      <c r="M264" s="2"/>
    </row>
    <row r="265" spans="1:13" ht="12.5">
      <c r="A265" s="2"/>
      <c r="G265" s="2"/>
      <c r="M265" s="2"/>
    </row>
    <row r="266" spans="1:13" ht="12.5">
      <c r="A266" s="2"/>
      <c r="G266" s="2"/>
      <c r="M266" s="2"/>
    </row>
    <row r="267" spans="1:13" ht="12.5">
      <c r="A267" s="2"/>
      <c r="G267" s="2"/>
      <c r="M267" s="2"/>
    </row>
    <row r="268" spans="1:13" ht="12.5">
      <c r="A268" s="2"/>
      <c r="G268" s="2"/>
      <c r="M268" s="2"/>
    </row>
    <row r="269" spans="1:13" ht="12.5">
      <c r="A269" s="2"/>
      <c r="G269" s="2"/>
      <c r="M269" s="2"/>
    </row>
    <row r="270" spans="1:13" ht="12.5">
      <c r="A270" s="2"/>
      <c r="G270" s="2"/>
      <c r="M270" s="2"/>
    </row>
    <row r="271" spans="1:13" ht="12.5">
      <c r="A271" s="2"/>
      <c r="G271" s="2"/>
      <c r="M271" s="2"/>
    </row>
    <row r="272" spans="1:13" ht="12.5">
      <c r="A272" s="2"/>
      <c r="G272" s="2"/>
      <c r="M272" s="2"/>
    </row>
    <row r="273" spans="1:13" ht="12.5">
      <c r="A273" s="2"/>
      <c r="G273" s="2"/>
      <c r="M273" s="2"/>
    </row>
    <row r="274" spans="1:13" ht="12.5">
      <c r="A274" s="2"/>
      <c r="G274" s="2"/>
      <c r="M274" s="2"/>
    </row>
    <row r="275" spans="1:13" ht="12.5">
      <c r="A275" s="2"/>
      <c r="G275" s="2"/>
      <c r="M275" s="2"/>
    </row>
    <row r="276" spans="1:13" ht="12.5">
      <c r="A276" s="2"/>
      <c r="G276" s="2"/>
      <c r="M276" s="2"/>
    </row>
    <row r="277" spans="1:13" ht="12.5">
      <c r="A277" s="2"/>
      <c r="G277" s="2"/>
      <c r="M277" s="2"/>
    </row>
    <row r="278" spans="1:13" ht="12.5">
      <c r="A278" s="2"/>
      <c r="G278" s="2"/>
      <c r="M278" s="2"/>
    </row>
    <row r="279" spans="1:13" ht="12.5">
      <c r="A279" s="2"/>
      <c r="G279" s="2"/>
      <c r="M279" s="2"/>
    </row>
    <row r="280" spans="1:13" ht="12.5">
      <c r="A280" s="2"/>
      <c r="G280" s="2"/>
      <c r="M280" s="2"/>
    </row>
    <row r="281" spans="1:13" ht="12.5">
      <c r="A281" s="2"/>
      <c r="G281" s="2"/>
      <c r="M281" s="2"/>
    </row>
    <row r="282" spans="1:13" ht="12.5">
      <c r="A282" s="2"/>
      <c r="G282" s="2"/>
      <c r="M282" s="2"/>
    </row>
    <row r="283" spans="1:13" ht="12.5">
      <c r="A283" s="2"/>
      <c r="G283" s="2"/>
      <c r="M283" s="2"/>
    </row>
    <row r="284" spans="1:13" ht="12.5">
      <c r="A284" s="2"/>
      <c r="G284" s="2"/>
      <c r="M284" s="2"/>
    </row>
    <row r="285" spans="1:13" ht="12.5">
      <c r="A285" s="2"/>
      <c r="G285" s="2"/>
      <c r="M285" s="2"/>
    </row>
    <row r="286" spans="1:13" ht="12.5">
      <c r="A286" s="2"/>
      <c r="G286" s="2"/>
      <c r="M286" s="2"/>
    </row>
    <row r="287" spans="1:13" ht="12.5">
      <c r="A287" s="2"/>
      <c r="G287" s="2"/>
      <c r="M287" s="2"/>
    </row>
    <row r="288" spans="1:13" ht="12.5">
      <c r="A288" s="2"/>
      <c r="G288" s="2"/>
      <c r="M288" s="2"/>
    </row>
    <row r="289" spans="1:13" ht="12.5">
      <c r="A289" s="2"/>
      <c r="G289" s="2"/>
      <c r="M289" s="2"/>
    </row>
    <row r="290" spans="1:13" ht="12.5">
      <c r="A290" s="2"/>
      <c r="G290" s="2"/>
      <c r="M290" s="2"/>
    </row>
    <row r="291" spans="1:13" ht="12.5">
      <c r="A291" s="2"/>
      <c r="G291" s="2"/>
      <c r="M291" s="2"/>
    </row>
    <row r="292" spans="1:13" ht="12.5">
      <c r="A292" s="2"/>
      <c r="G292" s="2"/>
      <c r="M292" s="2"/>
    </row>
    <row r="293" spans="1:13" ht="12.5">
      <c r="A293" s="2"/>
      <c r="G293" s="2"/>
      <c r="M293" s="2"/>
    </row>
    <row r="294" spans="1:13" ht="12.5">
      <c r="A294" s="2"/>
      <c r="G294" s="2"/>
      <c r="M294" s="2"/>
    </row>
    <row r="295" spans="1:13" ht="12.5">
      <c r="A295" s="2"/>
      <c r="G295" s="2"/>
      <c r="M295" s="2"/>
    </row>
    <row r="296" spans="1:13" ht="12.5">
      <c r="A296" s="2"/>
      <c r="G296" s="2"/>
      <c r="M296" s="2"/>
    </row>
    <row r="297" spans="1:13" ht="12.5">
      <c r="A297" s="2"/>
      <c r="G297" s="2"/>
      <c r="M297" s="2"/>
    </row>
    <row r="298" spans="1:13" ht="12.5">
      <c r="A298" s="2"/>
      <c r="G298" s="2"/>
      <c r="M298" s="2"/>
    </row>
    <row r="299" spans="1:13" ht="12.5">
      <c r="A299" s="2"/>
      <c r="G299" s="2"/>
      <c r="M299" s="2"/>
    </row>
    <row r="300" spans="1:13" ht="12.5">
      <c r="A300" s="2"/>
      <c r="G300" s="2"/>
      <c r="M300" s="2"/>
    </row>
    <row r="301" spans="1:13" ht="12.5">
      <c r="A301" s="2"/>
      <c r="G301" s="2"/>
      <c r="M301" s="2"/>
    </row>
    <row r="302" spans="1:13" ht="12.5">
      <c r="A302" s="2"/>
      <c r="G302" s="2"/>
      <c r="M302" s="2"/>
    </row>
    <row r="303" spans="1:13" ht="12.5">
      <c r="A303" s="2"/>
      <c r="G303" s="2"/>
      <c r="M303" s="2"/>
    </row>
    <row r="304" spans="1:13" ht="12.5">
      <c r="A304" s="2"/>
      <c r="G304" s="2"/>
      <c r="M304" s="2"/>
    </row>
    <row r="305" spans="1:13" ht="12.5">
      <c r="A305" s="2"/>
      <c r="G305" s="2"/>
      <c r="M305" s="2"/>
    </row>
    <row r="306" spans="1:13" ht="12.5">
      <c r="A306" s="2"/>
      <c r="G306" s="2"/>
      <c r="M306" s="2"/>
    </row>
    <row r="307" spans="1:13" ht="12.5">
      <c r="A307" s="2"/>
      <c r="G307" s="2"/>
      <c r="M307" s="2"/>
    </row>
    <row r="308" spans="1:13" ht="12.5">
      <c r="A308" s="2"/>
      <c r="G308" s="2"/>
      <c r="M308" s="2"/>
    </row>
    <row r="309" spans="1:13" ht="12.5">
      <c r="A309" s="2"/>
      <c r="G309" s="2"/>
      <c r="M309" s="2"/>
    </row>
    <row r="310" spans="1:13" ht="12.5">
      <c r="A310" s="2"/>
      <c r="G310" s="2"/>
      <c r="M310" s="2"/>
    </row>
    <row r="311" spans="1:13" ht="12.5">
      <c r="A311" s="2"/>
      <c r="G311" s="2"/>
      <c r="M311" s="2"/>
    </row>
    <row r="312" spans="1:13" ht="12.5">
      <c r="A312" s="2"/>
      <c r="G312" s="2"/>
      <c r="M312" s="2"/>
    </row>
    <row r="313" spans="1:13" ht="12.5">
      <c r="A313" s="2"/>
      <c r="G313" s="2"/>
      <c r="M313" s="2"/>
    </row>
    <row r="314" spans="1:13" ht="12.5">
      <c r="A314" s="2"/>
      <c r="G314" s="2"/>
      <c r="M314" s="2"/>
    </row>
    <row r="315" spans="1:13" ht="12.5">
      <c r="A315" s="2"/>
      <c r="G315" s="2"/>
      <c r="M315" s="2"/>
    </row>
    <row r="316" spans="1:13" ht="12.5">
      <c r="A316" s="2"/>
      <c r="G316" s="2"/>
      <c r="M316" s="2"/>
    </row>
    <row r="317" spans="1:13" ht="12.5">
      <c r="A317" s="2"/>
      <c r="G317" s="2"/>
      <c r="M317" s="2"/>
    </row>
    <row r="318" spans="1:13" ht="12.5">
      <c r="A318" s="2"/>
      <c r="G318" s="2"/>
      <c r="M318" s="2"/>
    </row>
    <row r="319" spans="1:13" ht="12.5">
      <c r="A319" s="2"/>
      <c r="G319" s="2"/>
      <c r="M319" s="2"/>
    </row>
    <row r="320" spans="1:13" ht="12.5">
      <c r="A320" s="2"/>
      <c r="G320" s="2"/>
      <c r="M320" s="2"/>
    </row>
    <row r="321" spans="1:13" ht="12.5">
      <c r="A321" s="2"/>
      <c r="G321" s="2"/>
      <c r="M321" s="2"/>
    </row>
    <row r="322" spans="1:13" ht="12.5">
      <c r="A322" s="2"/>
      <c r="G322" s="2"/>
      <c r="M322" s="2"/>
    </row>
    <row r="323" spans="1:13" ht="12.5">
      <c r="A323" s="2"/>
      <c r="G323" s="2"/>
      <c r="M323" s="2"/>
    </row>
    <row r="324" spans="1:13" ht="12.5">
      <c r="A324" s="2"/>
      <c r="G324" s="2"/>
      <c r="M324" s="2"/>
    </row>
    <row r="325" spans="1:13" ht="12.5">
      <c r="A325" s="2"/>
      <c r="G325" s="2"/>
      <c r="M325" s="2"/>
    </row>
    <row r="326" spans="1:13" ht="12.5">
      <c r="A326" s="2"/>
      <c r="G326" s="2"/>
      <c r="M326" s="2"/>
    </row>
    <row r="327" spans="1:13" ht="12.5">
      <c r="A327" s="2"/>
      <c r="G327" s="2"/>
      <c r="M327" s="2"/>
    </row>
    <row r="328" spans="1:13" ht="12.5">
      <c r="A328" s="2"/>
      <c r="G328" s="2"/>
      <c r="M328" s="2"/>
    </row>
    <row r="329" spans="1:13" ht="12.5">
      <c r="A329" s="2"/>
      <c r="G329" s="2"/>
      <c r="M329" s="2"/>
    </row>
    <row r="330" spans="1:13" ht="12.5">
      <c r="A330" s="2"/>
      <c r="G330" s="2"/>
      <c r="M330" s="2"/>
    </row>
    <row r="331" spans="1:13" ht="12.5">
      <c r="A331" s="2"/>
      <c r="G331" s="2"/>
      <c r="M331" s="2"/>
    </row>
    <row r="332" spans="1:13" ht="12.5">
      <c r="A332" s="2"/>
      <c r="G332" s="2"/>
      <c r="M332" s="2"/>
    </row>
    <row r="333" spans="1:13" ht="12.5">
      <c r="A333" s="2"/>
      <c r="G333" s="2"/>
      <c r="M333" s="2"/>
    </row>
    <row r="334" spans="1:13" ht="12.5">
      <c r="A334" s="2"/>
      <c r="G334" s="2"/>
      <c r="M334" s="2"/>
    </row>
    <row r="335" spans="1:13" ht="12.5">
      <c r="A335" s="2"/>
      <c r="G335" s="2"/>
      <c r="M335" s="2"/>
    </row>
    <row r="336" spans="1:13" ht="12.5">
      <c r="A336" s="2"/>
      <c r="G336" s="2"/>
      <c r="M336" s="2"/>
    </row>
    <row r="337" spans="1:13" ht="12.5">
      <c r="A337" s="2"/>
      <c r="G337" s="2"/>
      <c r="M337" s="2"/>
    </row>
    <row r="338" spans="1:13" ht="12.5">
      <c r="A338" s="2"/>
      <c r="G338" s="2"/>
      <c r="M338" s="2"/>
    </row>
    <row r="339" spans="1:13" ht="12.5">
      <c r="A339" s="2"/>
      <c r="G339" s="2"/>
      <c r="M339" s="2"/>
    </row>
    <row r="340" spans="1:13" ht="12.5">
      <c r="A340" s="2"/>
      <c r="G340" s="2"/>
      <c r="M340" s="2"/>
    </row>
    <row r="341" spans="1:13" ht="12.5">
      <c r="A341" s="2"/>
      <c r="G341" s="2"/>
      <c r="M341" s="2"/>
    </row>
    <row r="342" spans="1:13" ht="12.5">
      <c r="A342" s="2"/>
      <c r="G342" s="2"/>
      <c r="M342" s="2"/>
    </row>
    <row r="343" spans="1:13" ht="12.5">
      <c r="A343" s="2"/>
      <c r="G343" s="2"/>
      <c r="M343" s="2"/>
    </row>
    <row r="344" spans="1:13" ht="12.5">
      <c r="A344" s="2"/>
      <c r="G344" s="2"/>
      <c r="M344" s="2"/>
    </row>
    <row r="345" spans="1:13" ht="12.5">
      <c r="A345" s="2"/>
      <c r="G345" s="2"/>
      <c r="M345" s="2"/>
    </row>
    <row r="346" spans="1:13" ht="12.5">
      <c r="A346" s="2"/>
      <c r="G346" s="2"/>
      <c r="M346" s="2"/>
    </row>
    <row r="347" spans="1:13" ht="12.5">
      <c r="A347" s="2"/>
      <c r="G347" s="2"/>
      <c r="M347" s="2"/>
    </row>
    <row r="348" spans="1:13" ht="12.5">
      <c r="A348" s="2"/>
      <c r="G348" s="2"/>
      <c r="M348" s="2"/>
    </row>
    <row r="349" spans="1:13" ht="12.5">
      <c r="A349" s="2"/>
      <c r="G349" s="2"/>
      <c r="M349" s="2"/>
    </row>
    <row r="350" spans="1:13" ht="12.5">
      <c r="A350" s="2"/>
      <c r="G350" s="2"/>
      <c r="M350" s="2"/>
    </row>
    <row r="351" spans="1:13" ht="12.5">
      <c r="A351" s="2"/>
      <c r="G351" s="2"/>
      <c r="M351" s="2"/>
    </row>
    <row r="352" spans="1:13" ht="12.5">
      <c r="A352" s="2"/>
      <c r="G352" s="2"/>
      <c r="M352" s="2"/>
    </row>
    <row r="353" spans="1:13" ht="12.5">
      <c r="A353" s="2"/>
      <c r="G353" s="2"/>
      <c r="M353" s="2"/>
    </row>
    <row r="354" spans="1:13" ht="12.5">
      <c r="A354" s="2"/>
      <c r="G354" s="2"/>
      <c r="M354" s="2"/>
    </row>
    <row r="355" spans="1:13" ht="12.5">
      <c r="A355" s="2"/>
      <c r="G355" s="2"/>
      <c r="M355" s="2"/>
    </row>
    <row r="356" spans="1:13" ht="12.5">
      <c r="A356" s="2"/>
      <c r="G356" s="2"/>
      <c r="M356" s="2"/>
    </row>
    <row r="357" spans="1:13" ht="12.5">
      <c r="A357" s="2"/>
      <c r="G357" s="2"/>
      <c r="M357" s="2"/>
    </row>
    <row r="358" spans="1:13" ht="12.5">
      <c r="A358" s="2"/>
      <c r="G358" s="2"/>
      <c r="M358" s="2"/>
    </row>
    <row r="359" spans="1:13" ht="12.5">
      <c r="A359" s="2"/>
      <c r="G359" s="2"/>
      <c r="M359" s="2"/>
    </row>
    <row r="360" spans="1:13" ht="12.5">
      <c r="A360" s="2"/>
      <c r="G360" s="2"/>
      <c r="M360" s="2"/>
    </row>
    <row r="361" spans="1:13" ht="12.5">
      <c r="A361" s="2"/>
      <c r="G361" s="2"/>
      <c r="M361" s="2"/>
    </row>
    <row r="362" spans="1:13" ht="12.5">
      <c r="A362" s="2"/>
      <c r="G362" s="2"/>
      <c r="M362" s="2"/>
    </row>
    <row r="363" spans="1:13" ht="12.5">
      <c r="A363" s="2"/>
      <c r="G363" s="2"/>
      <c r="M363" s="2"/>
    </row>
    <row r="364" spans="1:13" ht="12.5">
      <c r="A364" s="2"/>
      <c r="G364" s="2"/>
      <c r="M364" s="2"/>
    </row>
    <row r="365" spans="1:13" ht="12.5">
      <c r="A365" s="2"/>
      <c r="G365" s="2"/>
      <c r="M365" s="2"/>
    </row>
    <row r="366" spans="1:13" ht="12.5">
      <c r="A366" s="2"/>
      <c r="G366" s="2"/>
      <c r="M366" s="2"/>
    </row>
    <row r="367" spans="1:13" ht="12.5">
      <c r="A367" s="2"/>
      <c r="G367" s="2"/>
      <c r="M367" s="2"/>
    </row>
    <row r="368" spans="1:13" ht="12.5">
      <c r="A368" s="2"/>
      <c r="G368" s="2"/>
      <c r="M368" s="2"/>
    </row>
    <row r="369" spans="1:13" ht="12.5">
      <c r="A369" s="2"/>
      <c r="G369" s="2"/>
      <c r="M369" s="2"/>
    </row>
    <row r="370" spans="1:13" ht="12.5">
      <c r="A370" s="2"/>
      <c r="G370" s="2"/>
      <c r="M370" s="2"/>
    </row>
    <row r="371" spans="1:13" ht="12.5">
      <c r="A371" s="2"/>
      <c r="G371" s="2"/>
      <c r="M371" s="2"/>
    </row>
    <row r="372" spans="1:13" ht="12.5">
      <c r="A372" s="2"/>
      <c r="G372" s="2"/>
      <c r="M372" s="2"/>
    </row>
    <row r="373" spans="1:13" ht="12.5">
      <c r="A373" s="2"/>
      <c r="G373" s="2"/>
      <c r="M373" s="2"/>
    </row>
    <row r="374" spans="1:13" ht="12.5">
      <c r="A374" s="2"/>
      <c r="G374" s="2"/>
      <c r="M374" s="2"/>
    </row>
    <row r="375" spans="1:13" ht="12.5">
      <c r="A375" s="2"/>
      <c r="G375" s="2"/>
      <c r="M375" s="2"/>
    </row>
    <row r="376" spans="1:13" ht="12.5">
      <c r="A376" s="2"/>
      <c r="G376" s="2"/>
      <c r="M376" s="2"/>
    </row>
    <row r="377" spans="1:13" ht="12.5">
      <c r="A377" s="2"/>
      <c r="G377" s="2"/>
      <c r="M377" s="2"/>
    </row>
    <row r="378" spans="1:13" ht="12.5">
      <c r="A378" s="2"/>
      <c r="G378" s="2"/>
      <c r="M378" s="2"/>
    </row>
    <row r="379" spans="1:13" ht="12.5">
      <c r="A379" s="2"/>
      <c r="G379" s="2"/>
      <c r="M379" s="2"/>
    </row>
    <row r="380" spans="1:13" ht="12.5">
      <c r="A380" s="2"/>
      <c r="G380" s="2"/>
      <c r="M380" s="2"/>
    </row>
    <row r="381" spans="1:13" ht="12.5">
      <c r="A381" s="2"/>
      <c r="G381" s="2"/>
      <c r="M381" s="2"/>
    </row>
    <row r="382" spans="1:13" ht="12.5">
      <c r="A382" s="2"/>
      <c r="G382" s="2"/>
      <c r="M382" s="2"/>
    </row>
    <row r="383" spans="1:13" ht="12.5">
      <c r="A383" s="2"/>
      <c r="G383" s="2"/>
      <c r="M383" s="2"/>
    </row>
    <row r="384" spans="1:13" ht="12.5">
      <c r="A384" s="2"/>
      <c r="G384" s="2"/>
      <c r="M384" s="2"/>
    </row>
    <row r="385" spans="1:13" ht="12.5">
      <c r="A385" s="2"/>
      <c r="G385" s="2"/>
      <c r="M385" s="2"/>
    </row>
    <row r="386" spans="1:13" ht="12.5">
      <c r="A386" s="2"/>
      <c r="G386" s="2"/>
      <c r="M386" s="2"/>
    </row>
    <row r="387" spans="1:13" ht="12.5">
      <c r="A387" s="2"/>
      <c r="G387" s="2"/>
      <c r="M387" s="2"/>
    </row>
    <row r="388" spans="1:13" ht="12.5">
      <c r="A388" s="2"/>
      <c r="G388" s="2"/>
      <c r="M388" s="2"/>
    </row>
    <row r="389" spans="1:13" ht="12.5">
      <c r="A389" s="2"/>
      <c r="G389" s="2"/>
      <c r="M389" s="2"/>
    </row>
    <row r="390" spans="1:13" ht="12.5">
      <c r="A390" s="2"/>
      <c r="G390" s="2"/>
      <c r="M390" s="2"/>
    </row>
    <row r="391" spans="1:13" ht="12.5">
      <c r="A391" s="2"/>
      <c r="G391" s="2"/>
      <c r="M391" s="2"/>
    </row>
    <row r="392" spans="1:13" ht="12.5">
      <c r="A392" s="2"/>
      <c r="G392" s="2"/>
      <c r="M392" s="2"/>
    </row>
    <row r="393" spans="1:13" ht="12.5">
      <c r="A393" s="2"/>
      <c r="G393" s="2"/>
      <c r="M393" s="2"/>
    </row>
    <row r="394" spans="1:13" ht="12.5">
      <c r="A394" s="2"/>
      <c r="G394" s="2"/>
      <c r="M394" s="2"/>
    </row>
    <row r="395" spans="1:13" ht="12.5">
      <c r="A395" s="2"/>
      <c r="G395" s="2"/>
      <c r="M395" s="2"/>
    </row>
    <row r="396" spans="1:13" ht="12.5">
      <c r="A396" s="2"/>
      <c r="G396" s="2"/>
      <c r="M396" s="2"/>
    </row>
    <row r="397" spans="1:13" ht="12.5">
      <c r="A397" s="2"/>
      <c r="G397" s="2"/>
      <c r="M397" s="2"/>
    </row>
    <row r="398" spans="1:13" ht="12.5">
      <c r="A398" s="2"/>
      <c r="G398" s="2"/>
      <c r="M398" s="2"/>
    </row>
    <row r="399" spans="1:13" ht="12.5">
      <c r="A399" s="2"/>
      <c r="G399" s="2"/>
      <c r="M399" s="2"/>
    </row>
    <row r="400" spans="1:13" ht="12.5">
      <c r="A400" s="2"/>
      <c r="G400" s="2"/>
      <c r="M400" s="2"/>
    </row>
    <row r="401" spans="1:13" ht="12.5">
      <c r="A401" s="2"/>
      <c r="G401" s="2"/>
      <c r="M401" s="2"/>
    </row>
    <row r="402" spans="1:13" ht="12.5">
      <c r="A402" s="2"/>
      <c r="G402" s="2"/>
      <c r="M402" s="2"/>
    </row>
    <row r="403" spans="1:13" ht="12.5">
      <c r="A403" s="2"/>
      <c r="G403" s="2"/>
      <c r="M403" s="2"/>
    </row>
    <row r="404" spans="1:13" ht="12.5">
      <c r="A404" s="2"/>
      <c r="G404" s="2"/>
      <c r="M404" s="2"/>
    </row>
    <row r="405" spans="1:13" ht="12.5">
      <c r="A405" s="2"/>
      <c r="G405" s="2"/>
      <c r="M405" s="2"/>
    </row>
    <row r="406" spans="1:13" ht="12.5">
      <c r="A406" s="2"/>
      <c r="G406" s="2"/>
      <c r="M406" s="2"/>
    </row>
    <row r="407" spans="1:13" ht="12.5">
      <c r="A407" s="2"/>
      <c r="G407" s="2"/>
      <c r="M407" s="2"/>
    </row>
    <row r="408" spans="1:13" ht="12.5">
      <c r="A408" s="2"/>
      <c r="G408" s="2"/>
      <c r="M408" s="2"/>
    </row>
    <row r="409" spans="1:13" ht="12.5">
      <c r="A409" s="2"/>
      <c r="G409" s="2"/>
      <c r="M409" s="2"/>
    </row>
    <row r="410" spans="1:13" ht="12.5">
      <c r="A410" s="2"/>
      <c r="G410" s="2"/>
      <c r="M410" s="2"/>
    </row>
    <row r="411" spans="1:13" ht="12.5">
      <c r="A411" s="2"/>
      <c r="G411" s="2"/>
      <c r="M411" s="2"/>
    </row>
    <row r="412" spans="1:13" ht="12.5">
      <c r="A412" s="2"/>
      <c r="G412" s="2"/>
      <c r="M412" s="2"/>
    </row>
    <row r="413" spans="1:13" ht="12.5">
      <c r="A413" s="2"/>
      <c r="G413" s="2"/>
      <c r="M413" s="2"/>
    </row>
    <row r="414" spans="1:13" ht="12.5">
      <c r="A414" s="2"/>
      <c r="G414" s="2"/>
      <c r="M414" s="2"/>
    </row>
    <row r="415" spans="1:13" ht="12.5">
      <c r="A415" s="2"/>
      <c r="G415" s="2"/>
      <c r="M415" s="2"/>
    </row>
    <row r="416" spans="1:13" ht="12.5">
      <c r="A416" s="2"/>
      <c r="G416" s="2"/>
      <c r="M416" s="2"/>
    </row>
    <row r="417" spans="1:13" ht="12.5">
      <c r="A417" s="2"/>
      <c r="G417" s="2"/>
      <c r="M417" s="2"/>
    </row>
    <row r="418" spans="1:13" ht="12.5">
      <c r="A418" s="2"/>
      <c r="G418" s="2"/>
      <c r="M418" s="2"/>
    </row>
    <row r="419" spans="1:13" ht="12.5">
      <c r="A419" s="2"/>
      <c r="G419" s="2"/>
      <c r="M419" s="2"/>
    </row>
    <row r="420" spans="1:13" ht="12.5">
      <c r="A420" s="2"/>
      <c r="G420" s="2"/>
      <c r="M420" s="2"/>
    </row>
    <row r="421" spans="1:13" ht="12.5">
      <c r="A421" s="2"/>
      <c r="G421" s="2"/>
      <c r="M421" s="2"/>
    </row>
    <row r="422" spans="1:13" ht="12.5">
      <c r="A422" s="2"/>
      <c r="G422" s="2"/>
      <c r="M422" s="2"/>
    </row>
    <row r="423" spans="1:13" ht="12.5">
      <c r="A423" s="2"/>
      <c r="G423" s="2"/>
      <c r="M423" s="2"/>
    </row>
    <row r="424" spans="1:13" ht="12.5">
      <c r="A424" s="2"/>
      <c r="G424" s="2"/>
      <c r="M424" s="2"/>
    </row>
    <row r="425" spans="1:13" ht="12.5">
      <c r="A425" s="2"/>
      <c r="G425" s="2"/>
      <c r="M425" s="2"/>
    </row>
    <row r="426" spans="1:13" ht="12.5">
      <c r="A426" s="2"/>
      <c r="G426" s="2"/>
      <c r="M426" s="2"/>
    </row>
    <row r="427" spans="1:13" ht="12.5">
      <c r="A427" s="2"/>
      <c r="G427" s="2"/>
      <c r="M427" s="2"/>
    </row>
    <row r="428" spans="1:13" ht="12.5">
      <c r="A428" s="2"/>
      <c r="G428" s="2"/>
      <c r="M428" s="2"/>
    </row>
    <row r="429" spans="1:13" ht="12.5">
      <c r="A429" s="2"/>
      <c r="G429" s="2"/>
      <c r="M429" s="2"/>
    </row>
    <row r="430" spans="1:13" ht="12.5">
      <c r="A430" s="2"/>
      <c r="G430" s="2"/>
      <c r="M430" s="2"/>
    </row>
    <row r="431" spans="1:13" ht="12.5">
      <c r="A431" s="2"/>
      <c r="G431" s="2"/>
      <c r="M431" s="2"/>
    </row>
    <row r="432" spans="1:13" ht="12.5">
      <c r="A432" s="2"/>
      <c r="G432" s="2"/>
      <c r="M432" s="2"/>
    </row>
    <row r="433" spans="1:13" ht="12.5">
      <c r="A433" s="2"/>
      <c r="G433" s="2"/>
      <c r="M433" s="2"/>
    </row>
    <row r="434" spans="1:13" ht="12.5">
      <c r="A434" s="2"/>
      <c r="G434" s="2"/>
      <c r="M434" s="2"/>
    </row>
    <row r="435" spans="1:13" ht="12.5">
      <c r="A435" s="2"/>
      <c r="G435" s="2"/>
      <c r="M435" s="2"/>
    </row>
    <row r="436" spans="1:13" ht="12.5">
      <c r="A436" s="2"/>
      <c r="G436" s="2"/>
      <c r="M436" s="2"/>
    </row>
    <row r="437" spans="1:13" ht="12.5">
      <c r="A437" s="2"/>
      <c r="G437" s="2"/>
      <c r="M437" s="2"/>
    </row>
    <row r="438" spans="1:13" ht="12.5">
      <c r="A438" s="2"/>
      <c r="G438" s="2"/>
      <c r="M438" s="2"/>
    </row>
    <row r="439" spans="1:13" ht="12.5">
      <c r="A439" s="2"/>
      <c r="G439" s="2"/>
      <c r="M439" s="2"/>
    </row>
    <row r="440" spans="1:13" ht="12.5">
      <c r="A440" s="2"/>
      <c r="G440" s="2"/>
      <c r="M440" s="2"/>
    </row>
    <row r="441" spans="1:13" ht="12.5">
      <c r="A441" s="2"/>
      <c r="G441" s="2"/>
      <c r="M441" s="2"/>
    </row>
    <row r="442" spans="1:13" ht="12.5">
      <c r="A442" s="2"/>
      <c r="G442" s="2"/>
      <c r="M442" s="2"/>
    </row>
    <row r="443" spans="1:13" ht="12.5">
      <c r="A443" s="2"/>
      <c r="G443" s="2"/>
      <c r="M443" s="2"/>
    </row>
    <row r="444" spans="1:13" ht="12.5">
      <c r="A444" s="2"/>
      <c r="G444" s="2"/>
      <c r="M444" s="2"/>
    </row>
    <row r="445" spans="1:13" ht="12.5">
      <c r="A445" s="2"/>
      <c r="G445" s="2"/>
      <c r="M445" s="2"/>
    </row>
    <row r="446" spans="1:13" ht="12.5">
      <c r="A446" s="2"/>
      <c r="G446" s="2"/>
      <c r="M446" s="2"/>
    </row>
    <row r="447" spans="1:13" ht="12.5">
      <c r="A447" s="2"/>
      <c r="G447" s="2"/>
      <c r="M447" s="2"/>
    </row>
    <row r="448" spans="1:13" ht="12.5">
      <c r="A448" s="2"/>
      <c r="G448" s="2"/>
      <c r="M448" s="2"/>
    </row>
    <row r="449" spans="1:13" ht="12.5">
      <c r="A449" s="2"/>
      <c r="G449" s="2"/>
      <c r="M449" s="2"/>
    </row>
    <row r="450" spans="1:13" ht="12.5">
      <c r="A450" s="2"/>
      <c r="G450" s="2"/>
      <c r="M450" s="2"/>
    </row>
    <row r="451" spans="1:13" ht="12.5">
      <c r="A451" s="2"/>
      <c r="G451" s="2"/>
      <c r="M451" s="2"/>
    </row>
    <row r="452" spans="1:13" ht="12.5">
      <c r="A452" s="2"/>
      <c r="G452" s="2"/>
      <c r="M452" s="2"/>
    </row>
    <row r="453" spans="1:13" ht="12.5">
      <c r="A453" s="2"/>
      <c r="G453" s="2"/>
      <c r="M453" s="2"/>
    </row>
    <row r="454" spans="1:13" ht="12.5">
      <c r="A454" s="2"/>
      <c r="G454" s="2"/>
      <c r="M454" s="2"/>
    </row>
    <row r="455" spans="1:13" ht="12.5">
      <c r="A455" s="2"/>
      <c r="G455" s="2"/>
      <c r="M455" s="2"/>
    </row>
    <row r="456" spans="1:13" ht="12.5">
      <c r="A456" s="2"/>
      <c r="G456" s="2"/>
      <c r="M456" s="2"/>
    </row>
    <row r="457" spans="1:13" ht="12.5">
      <c r="A457" s="2"/>
      <c r="G457" s="2"/>
      <c r="M457" s="2"/>
    </row>
    <row r="458" spans="1:13" ht="12.5">
      <c r="A458" s="2"/>
      <c r="G458" s="2"/>
      <c r="M458" s="2"/>
    </row>
    <row r="459" spans="1:13" ht="12.5">
      <c r="A459" s="2"/>
      <c r="G459" s="2"/>
      <c r="M459" s="2"/>
    </row>
    <row r="460" spans="1:13" ht="12.5">
      <c r="A460" s="2"/>
      <c r="G460" s="2"/>
      <c r="M460" s="2"/>
    </row>
    <row r="461" spans="1:13" ht="12.5">
      <c r="A461" s="2"/>
      <c r="G461" s="2"/>
      <c r="M461" s="2"/>
    </row>
    <row r="462" spans="1:13" ht="12.5">
      <c r="A462" s="2"/>
      <c r="G462" s="2"/>
      <c r="M462" s="2"/>
    </row>
    <row r="463" spans="1:13" ht="12.5">
      <c r="A463" s="2"/>
      <c r="G463" s="2"/>
      <c r="M463" s="2"/>
    </row>
    <row r="464" spans="1:13" ht="12.5">
      <c r="A464" s="2"/>
      <c r="G464" s="2"/>
      <c r="M464" s="2"/>
    </row>
    <row r="465" spans="1:13" ht="12.5">
      <c r="A465" s="2"/>
      <c r="G465" s="2"/>
      <c r="M465" s="2"/>
    </row>
    <row r="466" spans="1:13" ht="12.5">
      <c r="A466" s="2"/>
      <c r="G466" s="2"/>
      <c r="M466" s="2"/>
    </row>
    <row r="467" spans="1:13" ht="12.5">
      <c r="A467" s="2"/>
      <c r="G467" s="2"/>
      <c r="M467" s="2"/>
    </row>
    <row r="468" spans="1:13" ht="12.5">
      <c r="A468" s="2"/>
      <c r="G468" s="2"/>
      <c r="M468" s="2"/>
    </row>
    <row r="469" spans="1:13" ht="12.5">
      <c r="A469" s="2"/>
      <c r="G469" s="2"/>
      <c r="M469" s="2"/>
    </row>
    <row r="470" spans="1:13" ht="12.5">
      <c r="A470" s="2"/>
      <c r="G470" s="2"/>
      <c r="M470" s="2"/>
    </row>
    <row r="471" spans="1:13" ht="12.5">
      <c r="A471" s="2"/>
      <c r="G471" s="2"/>
      <c r="M471" s="2"/>
    </row>
    <row r="472" spans="1:13" ht="12.5">
      <c r="A472" s="2"/>
      <c r="G472" s="2"/>
      <c r="M472" s="2"/>
    </row>
    <row r="473" spans="1:13" ht="12.5">
      <c r="A473" s="2"/>
      <c r="G473" s="2"/>
      <c r="M473" s="2"/>
    </row>
    <row r="474" spans="1:13" ht="12.5">
      <c r="A474" s="2"/>
      <c r="G474" s="2"/>
      <c r="M474" s="2"/>
    </row>
    <row r="475" spans="1:13" ht="12.5">
      <c r="A475" s="2"/>
      <c r="G475" s="2"/>
      <c r="M475" s="2"/>
    </row>
    <row r="476" spans="1:13" ht="12.5">
      <c r="A476" s="2"/>
      <c r="G476" s="2"/>
      <c r="M476" s="2"/>
    </row>
    <row r="477" spans="1:13" ht="12.5">
      <c r="A477" s="2"/>
      <c r="G477" s="2"/>
      <c r="M477" s="2"/>
    </row>
    <row r="478" spans="1:13" ht="12.5">
      <c r="A478" s="2"/>
      <c r="G478" s="2"/>
      <c r="M478" s="2"/>
    </row>
    <row r="479" spans="1:13" ht="12.5">
      <c r="A479" s="2"/>
      <c r="G479" s="2"/>
      <c r="M479" s="2"/>
    </row>
    <row r="480" spans="1:13" ht="12.5">
      <c r="A480" s="2"/>
      <c r="G480" s="2"/>
      <c r="M480" s="2"/>
    </row>
    <row r="481" spans="1:13" ht="12.5">
      <c r="A481" s="2"/>
      <c r="G481" s="2"/>
      <c r="M481" s="2"/>
    </row>
    <row r="482" spans="1:13" ht="12.5">
      <c r="A482" s="2"/>
      <c r="G482" s="2"/>
      <c r="M482" s="2"/>
    </row>
    <row r="483" spans="1:13" ht="12.5">
      <c r="A483" s="2"/>
      <c r="G483" s="2"/>
      <c r="M483" s="2"/>
    </row>
    <row r="484" spans="1:13" ht="12.5">
      <c r="A484" s="2"/>
      <c r="G484" s="2"/>
      <c r="M484" s="2"/>
    </row>
    <row r="485" spans="1:13" ht="12.5">
      <c r="A485" s="2"/>
      <c r="G485" s="2"/>
      <c r="M485" s="2"/>
    </row>
    <row r="486" spans="1:13" ht="12.5">
      <c r="A486" s="2"/>
      <c r="G486" s="2"/>
      <c r="M486" s="2"/>
    </row>
    <row r="487" spans="1:13" ht="12.5">
      <c r="A487" s="2"/>
      <c r="G487" s="2"/>
      <c r="M487" s="2"/>
    </row>
    <row r="488" spans="1:13" ht="12.5">
      <c r="A488" s="2"/>
      <c r="G488" s="2"/>
      <c r="M488" s="2"/>
    </row>
    <row r="489" spans="1:13" ht="12.5">
      <c r="A489" s="2"/>
      <c r="G489" s="2"/>
      <c r="M489" s="2"/>
    </row>
    <row r="490" spans="1:13" ht="12.5">
      <c r="A490" s="2"/>
      <c r="G490" s="2"/>
      <c r="M490" s="2"/>
    </row>
    <row r="491" spans="1:13" ht="12.5">
      <c r="A491" s="2"/>
      <c r="G491" s="2"/>
      <c r="M491" s="2"/>
    </row>
    <row r="492" spans="1:13" ht="12.5">
      <c r="A492" s="2"/>
      <c r="G492" s="2"/>
      <c r="M492" s="2"/>
    </row>
    <row r="493" spans="1:13" ht="12.5">
      <c r="A493" s="2"/>
      <c r="G493" s="2"/>
      <c r="M493" s="2"/>
    </row>
    <row r="494" spans="1:13" ht="12.5">
      <c r="A494" s="2"/>
      <c r="G494" s="2"/>
      <c r="M494" s="2"/>
    </row>
    <row r="495" spans="1:13" ht="12.5">
      <c r="A495" s="2"/>
      <c r="G495" s="2"/>
      <c r="M495" s="2"/>
    </row>
    <row r="496" spans="1:13" ht="12.5">
      <c r="A496" s="2"/>
      <c r="G496" s="2"/>
      <c r="M496" s="2"/>
    </row>
    <row r="497" spans="1:13" ht="12.5">
      <c r="A497" s="2"/>
      <c r="G497" s="2"/>
      <c r="M497" s="2"/>
    </row>
    <row r="498" spans="1:13" ht="12.5">
      <c r="A498" s="2"/>
      <c r="G498" s="2"/>
      <c r="M498" s="2"/>
    </row>
    <row r="499" spans="1:13" ht="12.5">
      <c r="A499" s="2"/>
      <c r="G499" s="2"/>
      <c r="M499" s="2"/>
    </row>
    <row r="500" spans="1:13" ht="12.5">
      <c r="A500" s="2"/>
      <c r="G500" s="2"/>
      <c r="M500" s="2"/>
    </row>
    <row r="501" spans="1:13" ht="12.5">
      <c r="A501" s="2"/>
      <c r="G501" s="2"/>
      <c r="M501" s="2"/>
    </row>
    <row r="502" spans="1:13" ht="12.5">
      <c r="A502" s="2"/>
      <c r="G502" s="2"/>
      <c r="M502" s="2"/>
    </row>
    <row r="503" spans="1:13" ht="12.5">
      <c r="A503" s="2"/>
      <c r="G503" s="2"/>
      <c r="M503" s="2"/>
    </row>
    <row r="504" spans="1:13" ht="12.5">
      <c r="A504" s="2"/>
      <c r="G504" s="2"/>
      <c r="M504" s="2"/>
    </row>
    <row r="505" spans="1:13" ht="12.5">
      <c r="A505" s="2"/>
      <c r="G505" s="2"/>
      <c r="M505" s="2"/>
    </row>
    <row r="506" spans="1:13" ht="12.5">
      <c r="A506" s="2"/>
      <c r="G506" s="2"/>
      <c r="M506" s="2"/>
    </row>
    <row r="507" spans="1:13" ht="12.5">
      <c r="A507" s="2"/>
      <c r="G507" s="2"/>
      <c r="M507" s="2"/>
    </row>
    <row r="508" spans="1:13" ht="12.5">
      <c r="A508" s="2"/>
      <c r="G508" s="2"/>
      <c r="M508" s="2"/>
    </row>
    <row r="509" spans="1:13" ht="12.5">
      <c r="A509" s="2"/>
      <c r="G509" s="2"/>
      <c r="M509" s="2"/>
    </row>
    <row r="510" spans="1:13" ht="12.5">
      <c r="A510" s="2"/>
      <c r="G510" s="2"/>
      <c r="M510" s="2"/>
    </row>
    <row r="511" spans="1:13" ht="12.5">
      <c r="A511" s="2"/>
      <c r="G511" s="2"/>
      <c r="M511" s="2"/>
    </row>
    <row r="512" spans="1:13" ht="12.5">
      <c r="A512" s="2"/>
      <c r="G512" s="2"/>
      <c r="M512" s="2"/>
    </row>
    <row r="513" spans="1:13" ht="12.5">
      <c r="A513" s="2"/>
      <c r="G513" s="2"/>
      <c r="M513" s="2"/>
    </row>
    <row r="514" spans="1:13" ht="12.5">
      <c r="A514" s="2"/>
      <c r="G514" s="2"/>
      <c r="M514" s="2"/>
    </row>
    <row r="515" spans="1:13" ht="12.5">
      <c r="A515" s="2"/>
      <c r="G515" s="2"/>
      <c r="M515" s="2"/>
    </row>
    <row r="516" spans="1:13" ht="12.5">
      <c r="A516" s="2"/>
      <c r="G516" s="2"/>
      <c r="M516" s="2"/>
    </row>
    <row r="517" spans="1:13" ht="12.5">
      <c r="A517" s="2"/>
      <c r="G517" s="2"/>
      <c r="M517" s="2"/>
    </row>
    <row r="518" spans="1:13" ht="12.5">
      <c r="A518" s="2"/>
      <c r="G518" s="2"/>
      <c r="M518" s="2"/>
    </row>
    <row r="519" spans="1:13" ht="12.5">
      <c r="A519" s="2"/>
      <c r="G519" s="2"/>
      <c r="M519" s="2"/>
    </row>
    <row r="520" spans="1:13" ht="12.5">
      <c r="A520" s="2"/>
      <c r="G520" s="2"/>
      <c r="M520" s="2"/>
    </row>
    <row r="521" spans="1:13" ht="12.5">
      <c r="A521" s="2"/>
      <c r="G521" s="2"/>
      <c r="M521" s="2"/>
    </row>
    <row r="522" spans="1:13" ht="12.5">
      <c r="A522" s="2"/>
      <c r="G522" s="2"/>
      <c r="M522" s="2"/>
    </row>
    <row r="523" spans="1:13" ht="12.5">
      <c r="A523" s="2"/>
      <c r="G523" s="2"/>
      <c r="M523" s="2"/>
    </row>
    <row r="524" spans="1:13" ht="12.5">
      <c r="A524" s="2"/>
      <c r="G524" s="2"/>
      <c r="M524" s="2"/>
    </row>
    <row r="525" spans="1:13" ht="12.5">
      <c r="A525" s="2"/>
      <c r="G525" s="2"/>
      <c r="M525" s="2"/>
    </row>
    <row r="526" spans="1:13" ht="12.5">
      <c r="A526" s="2"/>
      <c r="G526" s="2"/>
      <c r="M526" s="2"/>
    </row>
    <row r="527" spans="1:13" ht="12.5">
      <c r="A527" s="2"/>
      <c r="G527" s="2"/>
      <c r="M527" s="2"/>
    </row>
    <row r="528" spans="1:13" ht="12.5">
      <c r="A528" s="2"/>
      <c r="G528" s="2"/>
      <c r="M528" s="2"/>
    </row>
    <row r="529" spans="1:13" ht="12.5">
      <c r="A529" s="2"/>
      <c r="G529" s="2"/>
      <c r="M529" s="2"/>
    </row>
    <row r="530" spans="1:13" ht="12.5">
      <c r="A530" s="2"/>
      <c r="G530" s="2"/>
      <c r="M530" s="2"/>
    </row>
    <row r="531" spans="1:13" ht="12.5">
      <c r="A531" s="2"/>
      <c r="G531" s="2"/>
      <c r="M531" s="2"/>
    </row>
    <row r="532" spans="1:13" ht="12.5">
      <c r="A532" s="2"/>
      <c r="G532" s="2"/>
      <c r="M532" s="2"/>
    </row>
    <row r="533" spans="1:13" ht="12.5">
      <c r="A533" s="2"/>
      <c r="G533" s="2"/>
      <c r="M533" s="2"/>
    </row>
    <row r="534" spans="1:13" ht="12.5">
      <c r="A534" s="2"/>
      <c r="G534" s="2"/>
      <c r="M534" s="2"/>
    </row>
    <row r="535" spans="1:13" ht="12.5">
      <c r="A535" s="2"/>
      <c r="G535" s="2"/>
      <c r="M535" s="2"/>
    </row>
    <row r="536" spans="1:13" ht="12.5">
      <c r="A536" s="2"/>
      <c r="G536" s="2"/>
      <c r="M536" s="2"/>
    </row>
    <row r="537" spans="1:13" ht="12.5">
      <c r="A537" s="2"/>
      <c r="G537" s="2"/>
      <c r="M537" s="2"/>
    </row>
    <row r="538" spans="1:13" ht="12.5">
      <c r="A538" s="2"/>
      <c r="G538" s="2"/>
      <c r="M538" s="2"/>
    </row>
    <row r="539" spans="1:13" ht="12.5">
      <c r="A539" s="2"/>
      <c r="G539" s="2"/>
      <c r="M539" s="2"/>
    </row>
    <row r="540" spans="1:13" ht="12.5">
      <c r="A540" s="2"/>
      <c r="G540" s="2"/>
      <c r="M540" s="2"/>
    </row>
    <row r="541" spans="1:13" ht="12.5">
      <c r="A541" s="2"/>
      <c r="G541" s="2"/>
      <c r="M541" s="2"/>
    </row>
    <row r="542" spans="1:13" ht="12.5">
      <c r="A542" s="2"/>
      <c r="G542" s="2"/>
      <c r="M542" s="2"/>
    </row>
    <row r="543" spans="1:13" ht="12.5">
      <c r="A543" s="2"/>
      <c r="G543" s="2"/>
      <c r="M543" s="2"/>
    </row>
    <row r="544" spans="1:13" ht="12.5">
      <c r="A544" s="2"/>
      <c r="G544" s="2"/>
      <c r="M544" s="2"/>
    </row>
    <row r="545" spans="1:13" ht="12.5">
      <c r="A545" s="2"/>
      <c r="G545" s="2"/>
      <c r="M545" s="2"/>
    </row>
    <row r="546" spans="1:13" ht="12.5">
      <c r="A546" s="2"/>
      <c r="G546" s="2"/>
      <c r="M546" s="2"/>
    </row>
    <row r="547" spans="1:13" ht="12.5">
      <c r="A547" s="2"/>
      <c r="G547" s="2"/>
      <c r="M547" s="2"/>
    </row>
    <row r="548" spans="1:13" ht="12.5">
      <c r="A548" s="2"/>
      <c r="G548" s="2"/>
      <c r="M548" s="2"/>
    </row>
    <row r="549" spans="1:13" ht="12.5">
      <c r="A549" s="2"/>
      <c r="G549" s="2"/>
      <c r="M549" s="2"/>
    </row>
    <row r="550" spans="1:13" ht="12.5">
      <c r="A550" s="2"/>
      <c r="G550" s="2"/>
      <c r="M550" s="2"/>
    </row>
    <row r="551" spans="1:13" ht="12.5">
      <c r="A551" s="2"/>
      <c r="G551" s="2"/>
      <c r="M551" s="2"/>
    </row>
    <row r="552" spans="1:13" ht="12.5">
      <c r="A552" s="2"/>
      <c r="G552" s="2"/>
      <c r="M552" s="2"/>
    </row>
    <row r="553" spans="1:13" ht="12.5">
      <c r="A553" s="2"/>
      <c r="G553" s="2"/>
      <c r="M553" s="2"/>
    </row>
    <row r="554" spans="1:13" ht="12.5">
      <c r="A554" s="2"/>
      <c r="G554" s="2"/>
      <c r="M554" s="2"/>
    </row>
    <row r="555" spans="1:13" ht="12.5">
      <c r="A555" s="2"/>
      <c r="G555" s="2"/>
      <c r="M555" s="2"/>
    </row>
    <row r="556" spans="1:13" ht="12.5">
      <c r="A556" s="2"/>
      <c r="G556" s="2"/>
      <c r="M556" s="2"/>
    </row>
    <row r="557" spans="1:13" ht="12.5">
      <c r="A557" s="2"/>
      <c r="G557" s="2"/>
      <c r="M557" s="2"/>
    </row>
    <row r="558" spans="1:13" ht="12.5">
      <c r="A558" s="2"/>
      <c r="G558" s="2"/>
      <c r="M558" s="2"/>
    </row>
    <row r="559" spans="1:13" ht="12.5">
      <c r="A559" s="2"/>
      <c r="G559" s="2"/>
      <c r="M559" s="2"/>
    </row>
    <row r="560" spans="1:13" ht="12.5">
      <c r="A560" s="2"/>
      <c r="G560" s="2"/>
      <c r="M560" s="2"/>
    </row>
    <row r="561" spans="1:13" ht="12.5">
      <c r="A561" s="2"/>
      <c r="G561" s="2"/>
      <c r="M561" s="2"/>
    </row>
    <row r="562" spans="1:13" ht="12.5">
      <c r="A562" s="2"/>
      <c r="G562" s="2"/>
      <c r="M562" s="2"/>
    </row>
    <row r="563" spans="1:13" ht="12.5">
      <c r="A563" s="2"/>
      <c r="G563" s="2"/>
      <c r="M563" s="2"/>
    </row>
    <row r="564" spans="1:13" ht="12.5">
      <c r="A564" s="2"/>
      <c r="G564" s="2"/>
      <c r="M564" s="2"/>
    </row>
    <row r="565" spans="1:13" ht="12.5">
      <c r="A565" s="2"/>
      <c r="G565" s="2"/>
      <c r="M565" s="2"/>
    </row>
    <row r="566" spans="1:13" ht="12.5">
      <c r="A566" s="2"/>
      <c r="G566" s="2"/>
      <c r="M566" s="2"/>
    </row>
    <row r="567" spans="1:13" ht="12.5">
      <c r="A567" s="2"/>
      <c r="G567" s="2"/>
      <c r="M567" s="2"/>
    </row>
    <row r="568" spans="1:13" ht="12.5">
      <c r="A568" s="2"/>
      <c r="G568" s="2"/>
      <c r="M568" s="2"/>
    </row>
    <row r="569" spans="1:13" ht="12.5">
      <c r="A569" s="2"/>
      <c r="G569" s="2"/>
      <c r="M569" s="2"/>
    </row>
    <row r="570" spans="1:13" ht="12.5">
      <c r="A570" s="2"/>
      <c r="G570" s="2"/>
      <c r="M570" s="2"/>
    </row>
    <row r="571" spans="1:13" ht="12.5">
      <c r="A571" s="2"/>
      <c r="G571" s="2"/>
      <c r="M571" s="2"/>
    </row>
    <row r="572" spans="1:13" ht="12.5">
      <c r="A572" s="2"/>
      <c r="G572" s="2"/>
      <c r="M572" s="2"/>
    </row>
    <row r="573" spans="1:13" ht="12.5">
      <c r="A573" s="2"/>
      <c r="G573" s="2"/>
      <c r="M573" s="2"/>
    </row>
    <row r="574" spans="1:13" ht="12.5">
      <c r="A574" s="2"/>
      <c r="G574" s="2"/>
      <c r="M574" s="2"/>
    </row>
    <row r="575" spans="1:13" ht="12.5">
      <c r="A575" s="2"/>
      <c r="G575" s="2"/>
      <c r="M575" s="2"/>
    </row>
    <row r="576" spans="1:13" ht="12.5">
      <c r="A576" s="2"/>
      <c r="G576" s="2"/>
      <c r="M576" s="2"/>
    </row>
    <row r="577" spans="1:13" ht="12.5">
      <c r="A577" s="2"/>
      <c r="G577" s="2"/>
      <c r="M577" s="2"/>
    </row>
    <row r="578" spans="1:13" ht="12.5">
      <c r="A578" s="2"/>
      <c r="G578" s="2"/>
      <c r="M578" s="2"/>
    </row>
    <row r="579" spans="1:13" ht="12.5">
      <c r="A579" s="2"/>
      <c r="G579" s="2"/>
      <c r="M579" s="2"/>
    </row>
    <row r="580" spans="1:13" ht="12.5">
      <c r="A580" s="2"/>
      <c r="G580" s="2"/>
      <c r="M580" s="2"/>
    </row>
    <row r="581" spans="1:13" ht="12.5">
      <c r="A581" s="2"/>
      <c r="G581" s="2"/>
      <c r="M581" s="2"/>
    </row>
    <row r="582" spans="1:13" ht="12.5">
      <c r="A582" s="2"/>
      <c r="G582" s="2"/>
      <c r="M582" s="2"/>
    </row>
    <row r="583" spans="1:13" ht="12.5">
      <c r="A583" s="2"/>
      <c r="G583" s="2"/>
      <c r="M583" s="2"/>
    </row>
    <row r="584" spans="1:13" ht="12.5">
      <c r="A584" s="2"/>
      <c r="G584" s="2"/>
      <c r="M584" s="2"/>
    </row>
    <row r="585" spans="1:13" ht="12.5">
      <c r="A585" s="2"/>
      <c r="G585" s="2"/>
      <c r="M585" s="2"/>
    </row>
    <row r="586" spans="1:13" ht="12.5">
      <c r="A586" s="2"/>
      <c r="G586" s="2"/>
      <c r="M586" s="2"/>
    </row>
    <row r="587" spans="1:13" ht="12.5">
      <c r="A587" s="2"/>
      <c r="G587" s="2"/>
      <c r="M587" s="2"/>
    </row>
    <row r="588" spans="1:13" ht="12.5">
      <c r="A588" s="2"/>
      <c r="G588" s="2"/>
      <c r="M588" s="2"/>
    </row>
    <row r="589" spans="1:13" ht="12.5">
      <c r="A589" s="2"/>
      <c r="G589" s="2"/>
      <c r="M589" s="2"/>
    </row>
    <row r="590" spans="1:13" ht="12.5">
      <c r="A590" s="2"/>
      <c r="G590" s="2"/>
      <c r="M590" s="2"/>
    </row>
    <row r="591" spans="1:13" ht="12.5">
      <c r="A591" s="2"/>
      <c r="G591" s="2"/>
      <c r="M591" s="2"/>
    </row>
    <row r="592" spans="1:13" ht="12.5">
      <c r="A592" s="2"/>
      <c r="G592" s="2"/>
      <c r="M592" s="2"/>
    </row>
    <row r="593" spans="1:13" ht="12.5">
      <c r="A593" s="2"/>
      <c r="G593" s="2"/>
      <c r="M593" s="2"/>
    </row>
    <row r="594" spans="1:13" ht="12.5">
      <c r="A594" s="2"/>
      <c r="G594" s="2"/>
      <c r="M594" s="2"/>
    </row>
    <row r="595" spans="1:13" ht="12.5">
      <c r="A595" s="2"/>
      <c r="G595" s="2"/>
      <c r="M595" s="2"/>
    </row>
    <row r="596" spans="1:13" ht="12.5">
      <c r="A596" s="2"/>
      <c r="G596" s="2"/>
      <c r="M596" s="2"/>
    </row>
    <row r="597" spans="1:13" ht="12.5">
      <c r="A597" s="2"/>
      <c r="G597" s="2"/>
      <c r="M597" s="2"/>
    </row>
    <row r="598" spans="1:13" ht="12.5">
      <c r="A598" s="2"/>
      <c r="G598" s="2"/>
      <c r="M598" s="2"/>
    </row>
    <row r="599" spans="1:13" ht="12.5">
      <c r="A599" s="2"/>
      <c r="G599" s="2"/>
      <c r="M599" s="2"/>
    </row>
    <row r="600" spans="1:13" ht="12.5">
      <c r="A600" s="2"/>
      <c r="G600" s="2"/>
      <c r="M600" s="2"/>
    </row>
    <row r="601" spans="1:13" ht="12.5">
      <c r="A601" s="2"/>
      <c r="G601" s="2"/>
      <c r="M601" s="2"/>
    </row>
    <row r="602" spans="1:13" ht="12.5">
      <c r="A602" s="2"/>
      <c r="G602" s="2"/>
      <c r="M602" s="2"/>
    </row>
    <row r="603" spans="1:13" ht="12.5">
      <c r="A603" s="2"/>
      <c r="G603" s="2"/>
      <c r="M603" s="2"/>
    </row>
    <row r="604" spans="1:13" ht="12.5">
      <c r="A604" s="2"/>
      <c r="G604" s="2"/>
      <c r="M604" s="2"/>
    </row>
    <row r="605" spans="1:13" ht="12.5">
      <c r="A605" s="2"/>
      <c r="G605" s="2"/>
      <c r="M605" s="2"/>
    </row>
    <row r="606" spans="1:13" ht="12.5">
      <c r="A606" s="2"/>
      <c r="G606" s="2"/>
      <c r="M606" s="2"/>
    </row>
    <row r="607" spans="1:13" ht="12.5">
      <c r="A607" s="2"/>
      <c r="G607" s="2"/>
      <c r="M607" s="2"/>
    </row>
    <row r="608" spans="1:13" ht="12.5">
      <c r="A608" s="2"/>
      <c r="G608" s="2"/>
      <c r="M608" s="2"/>
    </row>
    <row r="609" spans="1:13" ht="12.5">
      <c r="A609" s="2"/>
      <c r="G609" s="2"/>
      <c r="M609" s="2"/>
    </row>
    <row r="610" spans="1:13" ht="12.5">
      <c r="A610" s="2"/>
      <c r="G610" s="2"/>
      <c r="M610" s="2"/>
    </row>
    <row r="611" spans="1:13" ht="12.5">
      <c r="A611" s="2"/>
      <c r="G611" s="2"/>
      <c r="M611" s="2"/>
    </row>
    <row r="612" spans="1:13" ht="12.5">
      <c r="A612" s="2"/>
      <c r="G612" s="2"/>
      <c r="M612" s="2"/>
    </row>
    <row r="613" spans="1:13" ht="12.5">
      <c r="A613" s="2"/>
      <c r="G613" s="2"/>
      <c r="M613" s="2"/>
    </row>
    <row r="614" spans="1:13" ht="12.5">
      <c r="A614" s="2"/>
      <c r="G614" s="2"/>
      <c r="M614" s="2"/>
    </row>
    <row r="615" spans="1:13" ht="12.5">
      <c r="A615" s="2"/>
      <c r="G615" s="2"/>
      <c r="M615" s="2"/>
    </row>
    <row r="616" spans="1:13" ht="12.5">
      <c r="A616" s="2"/>
      <c r="G616" s="2"/>
      <c r="M616" s="2"/>
    </row>
    <row r="617" spans="1:13" ht="12.5">
      <c r="A617" s="2"/>
      <c r="G617" s="2"/>
      <c r="M617" s="2"/>
    </row>
    <row r="618" spans="1:13" ht="12.5">
      <c r="A618" s="2"/>
      <c r="G618" s="2"/>
      <c r="M618" s="2"/>
    </row>
    <row r="619" spans="1:13" ht="12.5">
      <c r="A619" s="2"/>
      <c r="G619" s="2"/>
      <c r="M619" s="2"/>
    </row>
    <row r="620" spans="1:13" ht="12.5">
      <c r="A620" s="2"/>
      <c r="G620" s="2"/>
      <c r="M620" s="2"/>
    </row>
    <row r="621" spans="1:13" ht="12.5">
      <c r="A621" s="2"/>
      <c r="G621" s="2"/>
      <c r="M621" s="2"/>
    </row>
    <row r="622" spans="1:13" ht="12.5">
      <c r="A622" s="2"/>
      <c r="G622" s="2"/>
      <c r="M622" s="2"/>
    </row>
    <row r="623" spans="1:13" ht="12.5">
      <c r="A623" s="2"/>
      <c r="G623" s="2"/>
      <c r="M623" s="2"/>
    </row>
    <row r="624" spans="1:13" ht="12.5">
      <c r="A624" s="2"/>
      <c r="G624" s="2"/>
      <c r="M624" s="2"/>
    </row>
    <row r="625" spans="1:13" ht="12.5">
      <c r="A625" s="2"/>
      <c r="G625" s="2"/>
      <c r="M625" s="2"/>
    </row>
    <row r="626" spans="1:13" ht="12.5">
      <c r="A626" s="2"/>
      <c r="G626" s="2"/>
      <c r="M626" s="2"/>
    </row>
    <row r="627" spans="1:13" ht="12.5">
      <c r="A627" s="2"/>
      <c r="G627" s="2"/>
      <c r="M627" s="2"/>
    </row>
    <row r="628" spans="1:13" ht="12.5">
      <c r="A628" s="2"/>
      <c r="G628" s="2"/>
      <c r="M628" s="2"/>
    </row>
    <row r="629" spans="1:13" ht="12.5">
      <c r="A629" s="2"/>
      <c r="G629" s="2"/>
      <c r="M629" s="2"/>
    </row>
    <row r="630" spans="1:13" ht="12.5">
      <c r="A630" s="2"/>
      <c r="G630" s="2"/>
      <c r="M630" s="2"/>
    </row>
    <row r="631" spans="1:13" ht="12.5">
      <c r="A631" s="2"/>
      <c r="G631" s="2"/>
      <c r="M631" s="2"/>
    </row>
    <row r="632" spans="1:13" ht="12.5">
      <c r="A632" s="2"/>
      <c r="G632" s="2"/>
      <c r="M632" s="2"/>
    </row>
    <row r="633" spans="1:13" ht="12.5">
      <c r="A633" s="2"/>
      <c r="G633" s="2"/>
      <c r="M633" s="2"/>
    </row>
    <row r="634" spans="1:13" ht="12.5">
      <c r="A634" s="2"/>
      <c r="G634" s="2"/>
      <c r="M634" s="2"/>
    </row>
    <row r="635" spans="1:13" ht="12.5">
      <c r="A635" s="2"/>
      <c r="G635" s="2"/>
      <c r="M635" s="2"/>
    </row>
    <row r="636" spans="1:13" ht="12.5">
      <c r="A636" s="2"/>
      <c r="G636" s="2"/>
      <c r="M636" s="2"/>
    </row>
    <row r="637" spans="1:13" ht="12.5">
      <c r="A637" s="2"/>
      <c r="G637" s="2"/>
      <c r="M637" s="2"/>
    </row>
    <row r="638" spans="1:13" ht="12.5">
      <c r="A638" s="2"/>
      <c r="G638" s="2"/>
      <c r="M638" s="2"/>
    </row>
    <row r="639" spans="1:13" ht="12.5">
      <c r="A639" s="2"/>
      <c r="G639" s="2"/>
      <c r="M639" s="2"/>
    </row>
    <row r="640" spans="1:13" ht="12.5">
      <c r="A640" s="2"/>
      <c r="G640" s="2"/>
      <c r="M640" s="2"/>
    </row>
    <row r="641" spans="1:13" ht="12.5">
      <c r="A641" s="2"/>
      <c r="G641" s="2"/>
      <c r="M641" s="2"/>
    </row>
    <row r="642" spans="1:13" ht="12.5">
      <c r="A642" s="2"/>
      <c r="G642" s="2"/>
      <c r="M642" s="2"/>
    </row>
    <row r="643" spans="1:13" ht="12.5">
      <c r="A643" s="2"/>
      <c r="G643" s="2"/>
      <c r="M643" s="2"/>
    </row>
    <row r="644" spans="1:13" ht="12.5">
      <c r="A644" s="2"/>
      <c r="G644" s="2"/>
      <c r="M644" s="2"/>
    </row>
    <row r="645" spans="1:13" ht="12.5">
      <c r="A645" s="2"/>
      <c r="G645" s="2"/>
      <c r="M645" s="2"/>
    </row>
    <row r="646" spans="1:13" ht="12.5">
      <c r="A646" s="2"/>
      <c r="G646" s="2"/>
      <c r="M646" s="2"/>
    </row>
    <row r="647" spans="1:13" ht="12.5">
      <c r="A647" s="2"/>
      <c r="G647" s="2"/>
      <c r="M647" s="2"/>
    </row>
    <row r="648" spans="1:13" ht="12.5">
      <c r="A648" s="2"/>
      <c r="G648" s="2"/>
      <c r="M648" s="2"/>
    </row>
    <row r="649" spans="1:13" ht="12.5">
      <c r="A649" s="2"/>
      <c r="G649" s="2"/>
      <c r="M649" s="2"/>
    </row>
    <row r="650" spans="1:13" ht="12.5">
      <c r="A650" s="2"/>
      <c r="G650" s="2"/>
      <c r="M650" s="2"/>
    </row>
    <row r="651" spans="1:13" ht="12.5">
      <c r="A651" s="2"/>
      <c r="G651" s="2"/>
      <c r="M651" s="2"/>
    </row>
    <row r="652" spans="1:13" ht="12.5">
      <c r="A652" s="2"/>
      <c r="G652" s="2"/>
      <c r="M652" s="2"/>
    </row>
    <row r="653" spans="1:13" ht="12.5">
      <c r="A653" s="2"/>
      <c r="G653" s="2"/>
      <c r="M653" s="2"/>
    </row>
    <row r="654" spans="1:13" ht="12.5">
      <c r="A654" s="2"/>
      <c r="G654" s="2"/>
      <c r="M654" s="2"/>
    </row>
    <row r="655" spans="1:13" ht="12.5">
      <c r="A655" s="2"/>
      <c r="G655" s="2"/>
      <c r="M655" s="2"/>
    </row>
    <row r="656" spans="1:13" ht="12.5">
      <c r="A656" s="2"/>
      <c r="G656" s="2"/>
      <c r="M656" s="2"/>
    </row>
    <row r="657" spans="1:13" ht="12.5">
      <c r="A657" s="2"/>
      <c r="G657" s="2"/>
      <c r="M657" s="2"/>
    </row>
    <row r="658" spans="1:13" ht="12.5">
      <c r="A658" s="2"/>
      <c r="G658" s="2"/>
      <c r="M658" s="2"/>
    </row>
    <row r="659" spans="1:13" ht="12.5">
      <c r="A659" s="2"/>
      <c r="G659" s="2"/>
      <c r="M659" s="2"/>
    </row>
    <row r="660" spans="1:13" ht="12.5">
      <c r="A660" s="2"/>
      <c r="G660" s="2"/>
      <c r="M660" s="2"/>
    </row>
    <row r="661" spans="1:13" ht="12.5">
      <c r="A661" s="2"/>
      <c r="G661" s="2"/>
      <c r="M661" s="2"/>
    </row>
    <row r="662" spans="1:13" ht="12.5">
      <c r="A662" s="2"/>
      <c r="G662" s="2"/>
      <c r="M662" s="2"/>
    </row>
    <row r="663" spans="1:13" ht="12.5">
      <c r="A663" s="2"/>
      <c r="G663" s="2"/>
      <c r="M663" s="2"/>
    </row>
    <row r="664" spans="1:13" ht="12.5">
      <c r="A664" s="2"/>
      <c r="G664" s="2"/>
      <c r="M664" s="2"/>
    </row>
    <row r="665" spans="1:13" ht="12.5">
      <c r="A665" s="2"/>
      <c r="G665" s="2"/>
      <c r="M665" s="2"/>
    </row>
    <row r="666" spans="1:13" ht="12.5">
      <c r="A666" s="2"/>
      <c r="G666" s="2"/>
      <c r="M666" s="2"/>
    </row>
    <row r="667" spans="1:13" ht="12.5">
      <c r="A667" s="2"/>
      <c r="G667" s="2"/>
      <c r="M667" s="2"/>
    </row>
    <row r="668" spans="1:13" ht="12.5">
      <c r="A668" s="2"/>
      <c r="G668" s="2"/>
      <c r="M668" s="2"/>
    </row>
    <row r="669" spans="1:13" ht="12.5">
      <c r="A669" s="2"/>
      <c r="G669" s="2"/>
      <c r="M669" s="2"/>
    </row>
    <row r="670" spans="1:13" ht="12.5">
      <c r="A670" s="2"/>
      <c r="G670" s="2"/>
      <c r="M670" s="2"/>
    </row>
    <row r="671" spans="1:13" ht="12.5">
      <c r="A671" s="2"/>
      <c r="G671" s="2"/>
      <c r="M671" s="2"/>
    </row>
    <row r="672" spans="1:13" ht="12.5">
      <c r="A672" s="2"/>
      <c r="G672" s="2"/>
      <c r="M672" s="2"/>
    </row>
    <row r="673" spans="1:13" ht="12.5">
      <c r="A673" s="2"/>
      <c r="G673" s="2"/>
      <c r="M673" s="2"/>
    </row>
    <row r="674" spans="1:13" ht="12.5">
      <c r="A674" s="2"/>
      <c r="G674" s="2"/>
      <c r="M674" s="2"/>
    </row>
    <row r="675" spans="1:13" ht="12.5">
      <c r="A675" s="2"/>
      <c r="G675" s="2"/>
      <c r="M675" s="2"/>
    </row>
    <row r="676" spans="1:13" ht="12.5">
      <c r="A676" s="2"/>
      <c r="G676" s="2"/>
      <c r="M676" s="2"/>
    </row>
    <row r="677" spans="1:13" ht="12.5">
      <c r="A677" s="2"/>
      <c r="G677" s="2"/>
      <c r="M677" s="2"/>
    </row>
    <row r="678" spans="1:13" ht="12.5">
      <c r="A678" s="2"/>
      <c r="G678" s="2"/>
      <c r="M678" s="2"/>
    </row>
    <row r="679" spans="1:13" ht="12.5">
      <c r="A679" s="2"/>
      <c r="G679" s="2"/>
      <c r="M679" s="2"/>
    </row>
    <row r="680" spans="1:13" ht="12.5">
      <c r="A680" s="2"/>
      <c r="G680" s="2"/>
      <c r="M680" s="2"/>
    </row>
    <row r="681" spans="1:13" ht="12.5">
      <c r="A681" s="2"/>
      <c r="G681" s="2"/>
      <c r="M681" s="2"/>
    </row>
    <row r="682" spans="1:13" ht="12.5">
      <c r="A682" s="2"/>
      <c r="G682" s="2"/>
      <c r="M682" s="2"/>
    </row>
    <row r="683" spans="1:13" ht="12.5">
      <c r="A683" s="2"/>
      <c r="G683" s="2"/>
      <c r="M683" s="2"/>
    </row>
    <row r="684" spans="1:13" ht="12.5">
      <c r="A684" s="2"/>
      <c r="G684" s="2"/>
      <c r="M684" s="2"/>
    </row>
    <row r="685" spans="1:13" ht="12.5">
      <c r="A685" s="2"/>
      <c r="G685" s="2"/>
      <c r="M685" s="2"/>
    </row>
    <row r="686" spans="1:13" ht="12.5">
      <c r="A686" s="2"/>
      <c r="G686" s="2"/>
      <c r="M686" s="2"/>
    </row>
    <row r="687" spans="1:13" ht="12.5">
      <c r="A687" s="2"/>
      <c r="G687" s="2"/>
      <c r="M687" s="2"/>
    </row>
    <row r="688" spans="1:13" ht="12.5">
      <c r="A688" s="2"/>
      <c r="G688" s="2"/>
      <c r="M688" s="2"/>
    </row>
    <row r="689" spans="1:13" ht="12.5">
      <c r="A689" s="2"/>
      <c r="G689" s="2"/>
      <c r="M689" s="2"/>
    </row>
    <row r="690" spans="1:13" ht="12.5">
      <c r="A690" s="2"/>
      <c r="G690" s="2"/>
      <c r="M690" s="2"/>
    </row>
    <row r="691" spans="1:13" ht="12.5">
      <c r="A691" s="2"/>
      <c r="G691" s="2"/>
      <c r="M691" s="2"/>
    </row>
    <row r="692" spans="1:13" ht="12.5">
      <c r="A692" s="2"/>
      <c r="G692" s="2"/>
      <c r="M692" s="2"/>
    </row>
    <row r="693" spans="1:13" ht="12.5">
      <c r="A693" s="2"/>
      <c r="G693" s="2"/>
      <c r="M693" s="2"/>
    </row>
    <row r="694" spans="1:13" ht="12.5">
      <c r="A694" s="2"/>
      <c r="G694" s="2"/>
      <c r="M694" s="2"/>
    </row>
    <row r="695" spans="1:13" ht="12.5">
      <c r="A695" s="2"/>
      <c r="G695" s="2"/>
      <c r="M695" s="2"/>
    </row>
    <row r="696" spans="1:13" ht="12.5">
      <c r="A696" s="2"/>
      <c r="G696" s="2"/>
      <c r="M696" s="2"/>
    </row>
    <row r="697" spans="1:13" ht="12.5">
      <c r="A697" s="2"/>
      <c r="G697" s="2"/>
      <c r="M697" s="2"/>
    </row>
    <row r="698" spans="1:13" ht="12.5">
      <c r="A698" s="2"/>
      <c r="G698" s="2"/>
      <c r="M698" s="2"/>
    </row>
    <row r="699" spans="1:13" ht="12.5">
      <c r="A699" s="2"/>
      <c r="G699" s="2"/>
      <c r="M699" s="2"/>
    </row>
    <row r="700" spans="1:13" ht="12.5">
      <c r="A700" s="2"/>
      <c r="G700" s="2"/>
      <c r="M700" s="2"/>
    </row>
    <row r="701" spans="1:13" ht="12.5">
      <c r="A701" s="2"/>
      <c r="G701" s="2"/>
      <c r="M701" s="2"/>
    </row>
    <row r="702" spans="1:13" ht="12.5">
      <c r="A702" s="2"/>
      <c r="G702" s="2"/>
      <c r="M702" s="2"/>
    </row>
    <row r="703" spans="1:13" ht="12.5">
      <c r="A703" s="2"/>
      <c r="G703" s="2"/>
      <c r="M703" s="2"/>
    </row>
    <row r="704" spans="1:13" ht="12.5">
      <c r="A704" s="2"/>
      <c r="G704" s="2"/>
      <c r="M704" s="2"/>
    </row>
    <row r="705" spans="1:13" ht="12.5">
      <c r="A705" s="2"/>
      <c r="G705" s="2"/>
      <c r="M705" s="2"/>
    </row>
    <row r="706" spans="1:13" ht="12.5">
      <c r="A706" s="2"/>
      <c r="G706" s="2"/>
      <c r="M706" s="2"/>
    </row>
    <row r="707" spans="1:13" ht="12.5">
      <c r="A707" s="2"/>
      <c r="G707" s="2"/>
      <c r="M707" s="2"/>
    </row>
    <row r="708" spans="1:13" ht="12.5">
      <c r="A708" s="2"/>
      <c r="G708" s="2"/>
      <c r="M708" s="2"/>
    </row>
    <row r="709" spans="1:13" ht="12.5">
      <c r="A709" s="2"/>
      <c r="G709" s="2"/>
      <c r="M709" s="2"/>
    </row>
    <row r="710" spans="1:13" ht="12.5">
      <c r="A710" s="2"/>
      <c r="G710" s="2"/>
      <c r="M710" s="2"/>
    </row>
    <row r="711" spans="1:13" ht="12.5">
      <c r="A711" s="2"/>
      <c r="G711" s="2"/>
      <c r="M711" s="2"/>
    </row>
    <row r="712" spans="1:13" ht="12.5">
      <c r="A712" s="2"/>
      <c r="G712" s="2"/>
      <c r="M712" s="2"/>
    </row>
    <row r="713" spans="1:13" ht="12.5">
      <c r="A713" s="2"/>
      <c r="G713" s="2"/>
      <c r="M713" s="2"/>
    </row>
    <row r="714" spans="1:13" ht="12.5">
      <c r="A714" s="2"/>
      <c r="G714" s="2"/>
      <c r="M714" s="2"/>
    </row>
    <row r="715" spans="1:13" ht="12.5">
      <c r="A715" s="2"/>
      <c r="G715" s="2"/>
      <c r="M715" s="2"/>
    </row>
    <row r="716" spans="1:13" ht="12.5">
      <c r="A716" s="2"/>
      <c r="G716" s="2"/>
      <c r="M716" s="2"/>
    </row>
    <row r="717" spans="1:13" ht="12.5">
      <c r="A717" s="2"/>
      <c r="G717" s="2"/>
      <c r="M717" s="2"/>
    </row>
    <row r="718" spans="1:13" ht="12.5">
      <c r="A718" s="2"/>
      <c r="G718" s="2"/>
      <c r="M718" s="2"/>
    </row>
    <row r="719" spans="1:13" ht="12.5">
      <c r="A719" s="2"/>
      <c r="G719" s="2"/>
      <c r="M719" s="2"/>
    </row>
    <row r="720" spans="1:13" ht="12.5">
      <c r="A720" s="2"/>
      <c r="G720" s="2"/>
      <c r="M720" s="2"/>
    </row>
    <row r="721" spans="1:13" ht="12.5">
      <c r="A721" s="2"/>
      <c r="G721" s="2"/>
      <c r="M721" s="2"/>
    </row>
    <row r="722" spans="1:13" ht="12.5">
      <c r="A722" s="2"/>
      <c r="G722" s="2"/>
      <c r="M722" s="2"/>
    </row>
    <row r="723" spans="1:13" ht="12.5">
      <c r="A723" s="2"/>
      <c r="G723" s="2"/>
      <c r="M723" s="2"/>
    </row>
    <row r="724" spans="1:13" ht="12.5">
      <c r="A724" s="2"/>
      <c r="G724" s="2"/>
      <c r="M724" s="2"/>
    </row>
    <row r="725" spans="1:13" ht="12.5">
      <c r="A725" s="2"/>
      <c r="G725" s="2"/>
      <c r="M725" s="2"/>
    </row>
    <row r="726" spans="1:13" ht="12.5">
      <c r="A726" s="2"/>
      <c r="G726" s="2"/>
      <c r="M726" s="2"/>
    </row>
    <row r="727" spans="1:13" ht="12.5">
      <c r="A727" s="2"/>
      <c r="G727" s="2"/>
      <c r="M727" s="2"/>
    </row>
    <row r="728" spans="1:13" ht="12.5">
      <c r="A728" s="2"/>
      <c r="G728" s="2"/>
      <c r="M728" s="2"/>
    </row>
    <row r="729" spans="1:13" ht="12.5">
      <c r="A729" s="2"/>
      <c r="G729" s="2"/>
      <c r="M729" s="2"/>
    </row>
    <row r="730" spans="1:13" ht="12.5">
      <c r="A730" s="2"/>
      <c r="G730" s="2"/>
      <c r="M730" s="2"/>
    </row>
    <row r="731" spans="1:13" ht="12.5">
      <c r="A731" s="2"/>
      <c r="G731" s="2"/>
      <c r="M731" s="2"/>
    </row>
    <row r="732" spans="1:13" ht="12.5">
      <c r="A732" s="2"/>
      <c r="G732" s="2"/>
      <c r="M732" s="2"/>
    </row>
    <row r="733" spans="1:13" ht="12.5">
      <c r="A733" s="2"/>
      <c r="G733" s="2"/>
      <c r="M733" s="2"/>
    </row>
    <row r="734" spans="1:13" ht="12.5">
      <c r="A734" s="2"/>
      <c r="G734" s="2"/>
      <c r="M734" s="2"/>
    </row>
    <row r="735" spans="1:13" ht="12.5">
      <c r="A735" s="2"/>
      <c r="G735" s="2"/>
      <c r="M735" s="2"/>
    </row>
    <row r="736" spans="1:13" ht="12.5">
      <c r="A736" s="2"/>
      <c r="G736" s="2"/>
      <c r="M736" s="2"/>
    </row>
    <row r="737" spans="1:13" ht="12.5">
      <c r="A737" s="2"/>
      <c r="G737" s="2"/>
      <c r="M737" s="2"/>
    </row>
    <row r="738" spans="1:13" ht="12.5">
      <c r="A738" s="2"/>
      <c r="G738" s="2"/>
      <c r="M738" s="2"/>
    </row>
    <row r="739" spans="1:13" ht="12.5">
      <c r="A739" s="2"/>
      <c r="G739" s="2"/>
      <c r="M739" s="2"/>
    </row>
    <row r="740" spans="1:13" ht="12.5">
      <c r="A740" s="2"/>
      <c r="G740" s="2"/>
      <c r="M740" s="2"/>
    </row>
    <row r="741" spans="1:13" ht="12.5">
      <c r="A741" s="2"/>
      <c r="G741" s="2"/>
      <c r="M741" s="2"/>
    </row>
    <row r="742" spans="1:13" ht="12.5">
      <c r="A742" s="2"/>
      <c r="G742" s="2"/>
      <c r="M742" s="2"/>
    </row>
    <row r="743" spans="1:13" ht="12.5">
      <c r="A743" s="2"/>
      <c r="G743" s="2"/>
      <c r="M743" s="2"/>
    </row>
    <row r="744" spans="1:13" ht="12.5">
      <c r="A744" s="2"/>
      <c r="G744" s="2"/>
      <c r="M744" s="2"/>
    </row>
    <row r="745" spans="1:13" ht="12.5">
      <c r="A745" s="2"/>
      <c r="G745" s="2"/>
      <c r="M745" s="2"/>
    </row>
    <row r="746" spans="1:13" ht="12.5">
      <c r="A746" s="2"/>
      <c r="G746" s="2"/>
      <c r="M746" s="2"/>
    </row>
    <row r="747" spans="1:13" ht="12.5">
      <c r="A747" s="2"/>
      <c r="G747" s="2"/>
      <c r="M747" s="2"/>
    </row>
    <row r="748" spans="1:13" ht="12.5">
      <c r="A748" s="2"/>
      <c r="G748" s="2"/>
      <c r="M748" s="2"/>
    </row>
    <row r="749" spans="1:13" ht="12.5">
      <c r="A749" s="2"/>
      <c r="G749" s="2"/>
      <c r="M749" s="2"/>
    </row>
    <row r="750" spans="1:13" ht="12.5">
      <c r="A750" s="2"/>
      <c r="G750" s="2"/>
      <c r="M750" s="2"/>
    </row>
    <row r="751" spans="1:13" ht="12.5">
      <c r="A751" s="2"/>
      <c r="G751" s="2"/>
      <c r="M751" s="2"/>
    </row>
    <row r="752" spans="1:13" ht="12.5">
      <c r="A752" s="2"/>
      <c r="G752" s="2"/>
      <c r="M752" s="2"/>
    </row>
    <row r="753" spans="1:13" ht="12.5">
      <c r="A753" s="2"/>
      <c r="G753" s="2"/>
      <c r="M753" s="2"/>
    </row>
    <row r="754" spans="1:13" ht="12.5">
      <c r="A754" s="2"/>
      <c r="G754" s="2"/>
      <c r="M754" s="2"/>
    </row>
    <row r="755" spans="1:13" ht="12.5">
      <c r="A755" s="2"/>
      <c r="G755" s="2"/>
      <c r="M755" s="2"/>
    </row>
    <row r="756" spans="1:13" ht="12.5">
      <c r="A756" s="2"/>
      <c r="G756" s="2"/>
      <c r="M756" s="2"/>
    </row>
    <row r="757" spans="1:13" ht="12.5">
      <c r="A757" s="2"/>
      <c r="G757" s="2"/>
      <c r="M757" s="2"/>
    </row>
    <row r="758" spans="1:13" ht="12.5">
      <c r="A758" s="2"/>
      <c r="G758" s="2"/>
      <c r="M758" s="2"/>
    </row>
    <row r="759" spans="1:13" ht="12.5">
      <c r="A759" s="2"/>
      <c r="G759" s="2"/>
      <c r="M759" s="2"/>
    </row>
    <row r="760" spans="1:13" ht="12.5">
      <c r="A760" s="2"/>
      <c r="G760" s="2"/>
      <c r="M760" s="2"/>
    </row>
    <row r="761" spans="1:13" ht="12.5">
      <c r="A761" s="2"/>
      <c r="G761" s="2"/>
      <c r="M761" s="2"/>
    </row>
    <row r="762" spans="1:13" ht="12.5">
      <c r="A762" s="2"/>
      <c r="G762" s="2"/>
      <c r="M762" s="2"/>
    </row>
    <row r="763" spans="1:13" ht="12.5">
      <c r="A763" s="2"/>
      <c r="G763" s="2"/>
      <c r="M763" s="2"/>
    </row>
    <row r="764" spans="1:13" ht="12.5">
      <c r="A764" s="2"/>
      <c r="G764" s="2"/>
      <c r="M764" s="2"/>
    </row>
    <row r="765" spans="1:13" ht="12.5">
      <c r="A765" s="2"/>
      <c r="G765" s="2"/>
      <c r="M765" s="2"/>
    </row>
    <row r="766" spans="1:13" ht="12.5">
      <c r="A766" s="2"/>
      <c r="G766" s="2"/>
      <c r="M766" s="2"/>
    </row>
    <row r="767" spans="1:13" ht="12.5">
      <c r="A767" s="2"/>
      <c r="G767" s="2"/>
      <c r="M767" s="2"/>
    </row>
    <row r="768" spans="1:13" ht="12.5">
      <c r="A768" s="2"/>
      <c r="G768" s="2"/>
      <c r="M768" s="2"/>
    </row>
    <row r="769" spans="1:13" ht="12.5">
      <c r="A769" s="2"/>
      <c r="G769" s="2"/>
      <c r="M769" s="2"/>
    </row>
    <row r="770" spans="1:13" ht="12.5">
      <c r="A770" s="2"/>
      <c r="G770" s="2"/>
      <c r="M770" s="2"/>
    </row>
    <row r="771" spans="1:13" ht="12.5">
      <c r="A771" s="2"/>
      <c r="G771" s="2"/>
      <c r="M771" s="2"/>
    </row>
    <row r="772" spans="1:13" ht="12.5">
      <c r="A772" s="2"/>
      <c r="G772" s="2"/>
      <c r="M772" s="2"/>
    </row>
    <row r="773" spans="1:13" ht="12.5">
      <c r="A773" s="2"/>
      <c r="G773" s="2"/>
      <c r="M773" s="2"/>
    </row>
    <row r="774" spans="1:13" ht="12.5">
      <c r="A774" s="2"/>
      <c r="G774" s="2"/>
      <c r="M774" s="2"/>
    </row>
    <row r="775" spans="1:13" ht="12.5">
      <c r="A775" s="2"/>
      <c r="G775" s="2"/>
      <c r="M775" s="2"/>
    </row>
    <row r="776" spans="1:13" ht="12.5">
      <c r="A776" s="2"/>
      <c r="G776" s="2"/>
      <c r="M776" s="2"/>
    </row>
    <row r="777" spans="1:13" ht="12.5">
      <c r="A777" s="2"/>
      <c r="G777" s="2"/>
      <c r="M777" s="2"/>
    </row>
    <row r="778" spans="1:13" ht="12.5">
      <c r="A778" s="2"/>
      <c r="G778" s="2"/>
      <c r="M778" s="2"/>
    </row>
    <row r="779" spans="1:13" ht="12.5">
      <c r="A779" s="2"/>
      <c r="G779" s="2"/>
      <c r="M779" s="2"/>
    </row>
    <row r="780" spans="1:13" ht="12.5">
      <c r="A780" s="2"/>
      <c r="G780" s="2"/>
      <c r="M780" s="2"/>
    </row>
    <row r="781" spans="1:13" ht="12.5">
      <c r="A781" s="2"/>
      <c r="G781" s="2"/>
      <c r="M781" s="2"/>
    </row>
    <row r="782" spans="1:13" ht="12.5">
      <c r="A782" s="2"/>
      <c r="G782" s="2"/>
      <c r="M782" s="2"/>
    </row>
    <row r="783" spans="1:13" ht="12.5">
      <c r="A783" s="2"/>
      <c r="G783" s="2"/>
      <c r="M783" s="2"/>
    </row>
    <row r="784" spans="1:13" ht="12.5">
      <c r="A784" s="2"/>
      <c r="G784" s="2"/>
      <c r="M784" s="2"/>
    </row>
    <row r="785" spans="1:13" ht="12.5">
      <c r="A785" s="2"/>
      <c r="G785" s="2"/>
      <c r="M785" s="2"/>
    </row>
    <row r="786" spans="1:13" ht="12.5">
      <c r="A786" s="2"/>
      <c r="G786" s="2"/>
      <c r="M786" s="2"/>
    </row>
    <row r="787" spans="1:13" ht="12.5">
      <c r="A787" s="2"/>
      <c r="G787" s="2"/>
      <c r="M787" s="2"/>
    </row>
    <row r="788" spans="1:13" ht="12.5">
      <c r="A788" s="2"/>
      <c r="G788" s="2"/>
      <c r="M788" s="2"/>
    </row>
    <row r="789" spans="1:13" ht="12.5">
      <c r="A789" s="2"/>
      <c r="G789" s="2"/>
      <c r="M789" s="2"/>
    </row>
    <row r="790" spans="1:13" ht="12.5">
      <c r="A790" s="2"/>
      <c r="G790" s="2"/>
      <c r="M790" s="2"/>
    </row>
    <row r="791" spans="1:13" ht="12.5">
      <c r="A791" s="2"/>
      <c r="G791" s="2"/>
      <c r="M791" s="2"/>
    </row>
    <row r="792" spans="1:13" ht="12.5">
      <c r="A792" s="2"/>
      <c r="G792" s="2"/>
      <c r="M792" s="2"/>
    </row>
    <row r="793" spans="1:13" ht="12.5">
      <c r="A793" s="2"/>
      <c r="G793" s="2"/>
      <c r="M793" s="2"/>
    </row>
    <row r="794" spans="1:13" ht="12.5">
      <c r="A794" s="2"/>
      <c r="G794" s="2"/>
      <c r="M794" s="2"/>
    </row>
    <row r="795" spans="1:13" ht="12.5">
      <c r="A795" s="2"/>
      <c r="G795" s="2"/>
      <c r="M795" s="2"/>
    </row>
    <row r="796" spans="1:13" ht="12.5">
      <c r="A796" s="2"/>
      <c r="G796" s="2"/>
      <c r="M796" s="2"/>
    </row>
    <row r="797" spans="1:13" ht="12.5">
      <c r="A797" s="2"/>
      <c r="G797" s="2"/>
      <c r="M797" s="2"/>
    </row>
    <row r="798" spans="1:13" ht="12.5">
      <c r="A798" s="2"/>
      <c r="G798" s="2"/>
      <c r="M798" s="2"/>
    </row>
    <row r="799" spans="1:13" ht="12.5">
      <c r="A799" s="2"/>
      <c r="G799" s="2"/>
      <c r="M799" s="2"/>
    </row>
    <row r="800" spans="1:13" ht="12.5">
      <c r="A800" s="2"/>
      <c r="G800" s="2"/>
      <c r="M800" s="2"/>
    </row>
    <row r="801" spans="1:13" ht="12.5">
      <c r="A801" s="2"/>
      <c r="G801" s="2"/>
      <c r="M801" s="2"/>
    </row>
    <row r="802" spans="1:13" ht="12.5">
      <c r="A802" s="2"/>
      <c r="G802" s="2"/>
      <c r="M802" s="2"/>
    </row>
    <row r="803" spans="1:13" ht="12.5">
      <c r="A803" s="2"/>
      <c r="G803" s="2"/>
      <c r="M803" s="2"/>
    </row>
    <row r="804" spans="1:13" ht="12.5">
      <c r="A804" s="2"/>
      <c r="G804" s="2"/>
      <c r="M804" s="2"/>
    </row>
    <row r="805" spans="1:13" ht="12.5">
      <c r="A805" s="2"/>
      <c r="G805" s="2"/>
      <c r="M805" s="2"/>
    </row>
    <row r="806" spans="1:13" ht="12.5">
      <c r="A806" s="2"/>
      <c r="G806" s="2"/>
      <c r="M806" s="2"/>
    </row>
    <row r="807" spans="1:13" ht="12.5">
      <c r="A807" s="2"/>
      <c r="G807" s="2"/>
      <c r="M807" s="2"/>
    </row>
    <row r="808" spans="1:13" ht="12.5">
      <c r="A808" s="2"/>
      <c r="G808" s="2"/>
      <c r="M808" s="2"/>
    </row>
    <row r="809" spans="1:13" ht="12.5">
      <c r="A809" s="2"/>
      <c r="G809" s="2"/>
      <c r="M809" s="2"/>
    </row>
    <row r="810" spans="1:13" ht="12.5">
      <c r="A810" s="2"/>
      <c r="G810" s="2"/>
      <c r="M810" s="2"/>
    </row>
    <row r="811" spans="1:13" ht="12.5">
      <c r="A811" s="2"/>
      <c r="G811" s="2"/>
      <c r="M811" s="2"/>
    </row>
    <row r="812" spans="1:13" ht="12.5">
      <c r="A812" s="2"/>
      <c r="G812" s="2"/>
      <c r="M812" s="2"/>
    </row>
    <row r="813" spans="1:13" ht="12.5">
      <c r="A813" s="2"/>
      <c r="G813" s="2"/>
      <c r="M813" s="2"/>
    </row>
    <row r="814" spans="1:13" ht="12.5">
      <c r="A814" s="2"/>
      <c r="G814" s="2"/>
      <c r="M814" s="2"/>
    </row>
    <row r="815" spans="1:13" ht="12.5">
      <c r="A815" s="2"/>
      <c r="G815" s="2"/>
      <c r="M815" s="2"/>
    </row>
    <row r="816" spans="1:13" ht="12.5">
      <c r="A816" s="2"/>
      <c r="G816" s="2"/>
      <c r="M816" s="2"/>
    </row>
    <row r="817" spans="1:13" ht="12.5">
      <c r="A817" s="2"/>
      <c r="G817" s="2"/>
      <c r="M817" s="2"/>
    </row>
    <row r="818" spans="1:13" ht="12.5">
      <c r="A818" s="2"/>
      <c r="G818" s="2"/>
      <c r="M818" s="2"/>
    </row>
    <row r="819" spans="1:13" ht="12.5">
      <c r="A819" s="2"/>
      <c r="G819" s="2"/>
      <c r="M819" s="2"/>
    </row>
    <row r="820" spans="1:13" ht="12.5">
      <c r="A820" s="2"/>
      <c r="G820" s="2"/>
      <c r="M820" s="2"/>
    </row>
    <row r="821" spans="1:13" ht="12.5">
      <c r="A821" s="2"/>
      <c r="G821" s="2"/>
      <c r="M821" s="2"/>
    </row>
    <row r="822" spans="1:13" ht="12.5">
      <c r="A822" s="2"/>
      <c r="G822" s="2"/>
      <c r="M822" s="2"/>
    </row>
    <row r="823" spans="1:13" ht="12.5">
      <c r="A823" s="2"/>
      <c r="G823" s="2"/>
      <c r="M823" s="2"/>
    </row>
    <row r="824" spans="1:13" ht="12.5">
      <c r="A824" s="2"/>
      <c r="G824" s="2"/>
      <c r="M824" s="2"/>
    </row>
    <row r="825" spans="1:13" ht="12.5">
      <c r="A825" s="2"/>
      <c r="G825" s="2"/>
      <c r="M825" s="2"/>
    </row>
    <row r="826" spans="1:13" ht="12.5">
      <c r="A826" s="2"/>
      <c r="G826" s="2"/>
      <c r="M826" s="2"/>
    </row>
    <row r="827" spans="1:13" ht="12.5">
      <c r="A827" s="2"/>
      <c r="G827" s="2"/>
      <c r="M827" s="2"/>
    </row>
    <row r="828" spans="1:13" ht="12.5">
      <c r="A828" s="2"/>
      <c r="G828" s="2"/>
      <c r="M828" s="2"/>
    </row>
    <row r="829" spans="1:13" ht="12.5">
      <c r="A829" s="2"/>
      <c r="G829" s="2"/>
      <c r="M829" s="2"/>
    </row>
    <row r="830" spans="1:13" ht="12.5">
      <c r="A830" s="2"/>
      <c r="G830" s="2"/>
      <c r="M830" s="2"/>
    </row>
    <row r="831" spans="1:13" ht="12.5">
      <c r="A831" s="2"/>
      <c r="G831" s="2"/>
      <c r="M831" s="2"/>
    </row>
    <row r="832" spans="1:13" ht="12.5">
      <c r="A832" s="2"/>
      <c r="G832" s="2"/>
      <c r="M832" s="2"/>
    </row>
    <row r="833" spans="1:13" ht="12.5">
      <c r="A833" s="2"/>
      <c r="G833" s="2"/>
      <c r="M833" s="2"/>
    </row>
    <row r="834" spans="1:13" ht="12.5">
      <c r="A834" s="2"/>
      <c r="G834" s="2"/>
      <c r="M834" s="2"/>
    </row>
    <row r="835" spans="1:13" ht="12.5">
      <c r="A835" s="2"/>
      <c r="G835" s="2"/>
      <c r="M835" s="2"/>
    </row>
    <row r="836" spans="1:13" ht="12.5">
      <c r="A836" s="2"/>
      <c r="G836" s="2"/>
      <c r="M836" s="2"/>
    </row>
    <row r="837" spans="1:13" ht="12.5">
      <c r="A837" s="2"/>
      <c r="G837" s="2"/>
      <c r="M837" s="2"/>
    </row>
    <row r="838" spans="1:13" ht="12.5">
      <c r="A838" s="2"/>
      <c r="G838" s="2"/>
      <c r="M838" s="2"/>
    </row>
    <row r="839" spans="1:13" ht="12.5">
      <c r="A839" s="2"/>
      <c r="G839" s="2"/>
      <c r="M839" s="2"/>
    </row>
    <row r="840" spans="1:13" ht="12.5">
      <c r="A840" s="2"/>
      <c r="G840" s="2"/>
      <c r="M840" s="2"/>
    </row>
    <row r="841" spans="1:13" ht="12.5">
      <c r="A841" s="2"/>
      <c r="G841" s="2"/>
      <c r="M841" s="2"/>
    </row>
    <row r="842" spans="1:13" ht="12.5">
      <c r="A842" s="2"/>
      <c r="G842" s="2"/>
      <c r="M842" s="2"/>
    </row>
    <row r="843" spans="1:13" ht="12.5">
      <c r="A843" s="2"/>
      <c r="G843" s="2"/>
      <c r="M843" s="2"/>
    </row>
    <row r="844" spans="1:13" ht="12.5">
      <c r="A844" s="2"/>
      <c r="G844" s="2"/>
      <c r="M844" s="2"/>
    </row>
    <row r="845" spans="1:13" ht="12.5">
      <c r="A845" s="2"/>
      <c r="G845" s="2"/>
      <c r="M845" s="2"/>
    </row>
    <row r="846" spans="1:13" ht="12.5">
      <c r="A846" s="2"/>
      <c r="G846" s="2"/>
      <c r="M846" s="2"/>
    </row>
    <row r="847" spans="1:13" ht="12.5">
      <c r="A847" s="2"/>
      <c r="G847" s="2"/>
      <c r="M847" s="2"/>
    </row>
    <row r="848" spans="1:13" ht="12.5">
      <c r="A848" s="2"/>
      <c r="G848" s="2"/>
      <c r="M848" s="2"/>
    </row>
    <row r="849" spans="1:13" ht="12.5">
      <c r="A849" s="2"/>
      <c r="G849" s="2"/>
      <c r="M849" s="2"/>
    </row>
    <row r="850" spans="1:13" ht="12.5">
      <c r="A850" s="2"/>
      <c r="G850" s="2"/>
      <c r="M850" s="2"/>
    </row>
    <row r="851" spans="1:13" ht="12.5">
      <c r="A851" s="2"/>
      <c r="G851" s="2"/>
      <c r="M851" s="2"/>
    </row>
    <row r="852" spans="1:13" ht="12.5">
      <c r="A852" s="2"/>
      <c r="G852" s="2"/>
      <c r="M852" s="2"/>
    </row>
    <row r="853" spans="1:13" ht="12.5">
      <c r="A853" s="2"/>
      <c r="G853" s="2"/>
      <c r="M853" s="2"/>
    </row>
    <row r="854" spans="1:13" ht="12.5">
      <c r="A854" s="2"/>
      <c r="G854" s="2"/>
      <c r="M854" s="2"/>
    </row>
    <row r="855" spans="1:13" ht="12.5">
      <c r="A855" s="2"/>
      <c r="G855" s="2"/>
      <c r="M855" s="2"/>
    </row>
    <row r="856" spans="1:13" ht="12.5">
      <c r="A856" s="2"/>
      <c r="G856" s="2"/>
      <c r="M856" s="2"/>
    </row>
    <row r="857" spans="1:13" ht="12.5">
      <c r="A857" s="2"/>
      <c r="G857" s="2"/>
      <c r="M857" s="2"/>
    </row>
    <row r="858" spans="1:13" ht="12.5">
      <c r="A858" s="2"/>
      <c r="G858" s="2"/>
      <c r="M858" s="2"/>
    </row>
    <row r="859" spans="1:13" ht="12.5">
      <c r="A859" s="2"/>
      <c r="G859" s="2"/>
      <c r="M859" s="2"/>
    </row>
    <row r="860" spans="1:13" ht="12.5">
      <c r="A860" s="2"/>
      <c r="G860" s="2"/>
      <c r="M860" s="2"/>
    </row>
    <row r="861" spans="1:13" ht="12.5">
      <c r="A861" s="2"/>
      <c r="G861" s="2"/>
      <c r="M861" s="2"/>
    </row>
    <row r="862" spans="1:13" ht="12.5">
      <c r="A862" s="2"/>
      <c r="G862" s="2"/>
      <c r="M862" s="2"/>
    </row>
    <row r="863" spans="1:13" ht="12.5">
      <c r="A863" s="2"/>
      <c r="G863" s="2"/>
      <c r="M863" s="2"/>
    </row>
    <row r="864" spans="1:13" ht="12.5">
      <c r="A864" s="2"/>
      <c r="G864" s="2"/>
      <c r="M864" s="2"/>
    </row>
    <row r="865" spans="1:13" ht="12.5">
      <c r="A865" s="2"/>
      <c r="G865" s="2"/>
      <c r="M865" s="2"/>
    </row>
    <row r="866" spans="1:13" ht="12.5">
      <c r="A866" s="2"/>
      <c r="G866" s="2"/>
      <c r="M866" s="2"/>
    </row>
    <row r="867" spans="1:13" ht="12.5">
      <c r="A867" s="2"/>
      <c r="G867" s="2"/>
      <c r="M867" s="2"/>
    </row>
    <row r="868" spans="1:13" ht="12.5">
      <c r="A868" s="2"/>
      <c r="G868" s="2"/>
      <c r="M868" s="2"/>
    </row>
    <row r="869" spans="1:13" ht="12.5">
      <c r="A869" s="2"/>
      <c r="G869" s="2"/>
      <c r="M869" s="2"/>
    </row>
    <row r="870" spans="1:13" ht="12.5">
      <c r="A870" s="2"/>
      <c r="G870" s="2"/>
      <c r="M870" s="2"/>
    </row>
    <row r="871" spans="1:13" ht="12.5">
      <c r="A871" s="2"/>
      <c r="G871" s="2"/>
      <c r="M871" s="2"/>
    </row>
    <row r="872" spans="1:13" ht="12.5">
      <c r="A872" s="2"/>
      <c r="G872" s="2"/>
      <c r="M872" s="2"/>
    </row>
    <row r="873" spans="1:13" ht="12.5">
      <c r="A873" s="2"/>
      <c r="G873" s="2"/>
      <c r="M873" s="2"/>
    </row>
    <row r="874" spans="1:13" ht="12.5">
      <c r="A874" s="2"/>
      <c r="G874" s="2"/>
      <c r="M874" s="2"/>
    </row>
    <row r="875" spans="1:13" ht="12.5">
      <c r="A875" s="2"/>
      <c r="G875" s="2"/>
      <c r="M875" s="2"/>
    </row>
    <row r="876" spans="1:13" ht="12.5">
      <c r="A876" s="2"/>
      <c r="G876" s="2"/>
      <c r="M876" s="2"/>
    </row>
    <row r="877" spans="1:13" ht="12.5">
      <c r="A877" s="2"/>
      <c r="G877" s="2"/>
      <c r="M877" s="2"/>
    </row>
    <row r="878" spans="1:13" ht="12.5">
      <c r="A878" s="2"/>
      <c r="G878" s="2"/>
      <c r="M878" s="2"/>
    </row>
    <row r="879" spans="1:13" ht="12.5">
      <c r="A879" s="2"/>
      <c r="G879" s="2"/>
      <c r="M879" s="2"/>
    </row>
    <row r="880" spans="1:13" ht="12.5">
      <c r="A880" s="2"/>
      <c r="G880" s="2"/>
      <c r="M880" s="2"/>
    </row>
    <row r="881" spans="1:13" ht="12.5">
      <c r="A881" s="2"/>
      <c r="G881" s="2"/>
      <c r="M881" s="2"/>
    </row>
    <row r="882" spans="1:13" ht="12.5">
      <c r="A882" s="2"/>
      <c r="G882" s="2"/>
      <c r="M882" s="2"/>
    </row>
    <row r="883" spans="1:13" ht="12.5">
      <c r="A883" s="2"/>
      <c r="G883" s="2"/>
      <c r="M883" s="2"/>
    </row>
    <row r="884" spans="1:13" ht="12.5">
      <c r="A884" s="2"/>
      <c r="G884" s="2"/>
      <c r="M884" s="2"/>
    </row>
    <row r="885" spans="1:13" ht="12.5">
      <c r="A885" s="2"/>
      <c r="G885" s="2"/>
      <c r="M885" s="2"/>
    </row>
    <row r="886" spans="1:13" ht="12.5">
      <c r="A886" s="2"/>
      <c r="G886" s="2"/>
      <c r="M886" s="2"/>
    </row>
    <row r="887" spans="1:13" ht="12.5">
      <c r="A887" s="2"/>
      <c r="G887" s="2"/>
      <c r="M887" s="2"/>
    </row>
    <row r="888" spans="1:13" ht="12.5">
      <c r="A888" s="2"/>
      <c r="G888" s="2"/>
      <c r="M888" s="2"/>
    </row>
    <row r="889" spans="1:13" ht="12.5">
      <c r="A889" s="2"/>
      <c r="G889" s="2"/>
      <c r="M889" s="2"/>
    </row>
    <row r="890" spans="1:13" ht="12.5">
      <c r="A890" s="2"/>
      <c r="G890" s="2"/>
      <c r="M890" s="2"/>
    </row>
    <row r="891" spans="1:13" ht="12.5">
      <c r="A891" s="2"/>
      <c r="G891" s="2"/>
      <c r="M891" s="2"/>
    </row>
    <row r="892" spans="1:13" ht="12.5">
      <c r="A892" s="2"/>
      <c r="G892" s="2"/>
      <c r="M892" s="2"/>
    </row>
    <row r="893" spans="1:13" ht="12.5">
      <c r="A893" s="2"/>
      <c r="G893" s="2"/>
      <c r="M893" s="2"/>
    </row>
    <row r="894" spans="1:13" ht="12.5">
      <c r="A894" s="2"/>
      <c r="G894" s="2"/>
      <c r="M894" s="2"/>
    </row>
    <row r="895" spans="1:13" ht="12.5">
      <c r="A895" s="2"/>
      <c r="G895" s="2"/>
      <c r="M895" s="2"/>
    </row>
    <row r="896" spans="1:13" ht="12.5">
      <c r="A896" s="2"/>
      <c r="G896" s="2"/>
      <c r="M896" s="2"/>
    </row>
    <row r="897" spans="1:13" ht="12.5">
      <c r="A897" s="2"/>
      <c r="G897" s="2"/>
      <c r="M897" s="2"/>
    </row>
    <row r="898" spans="1:13" ht="12.5">
      <c r="A898" s="2"/>
      <c r="G898" s="2"/>
      <c r="M898" s="2"/>
    </row>
    <row r="899" spans="1:13" ht="12.5">
      <c r="A899" s="2"/>
      <c r="G899" s="2"/>
      <c r="M899" s="2"/>
    </row>
    <row r="900" spans="1:13" ht="12.5">
      <c r="A900" s="2"/>
      <c r="G900" s="2"/>
      <c r="M900" s="2"/>
    </row>
    <row r="901" spans="1:13" ht="12.5">
      <c r="A901" s="2"/>
      <c r="G901" s="2"/>
      <c r="M901" s="2"/>
    </row>
    <row r="902" spans="1:13" ht="12.5">
      <c r="A902" s="2"/>
      <c r="G902" s="2"/>
      <c r="M902" s="2"/>
    </row>
    <row r="903" spans="1:13" ht="12.5">
      <c r="A903" s="2"/>
      <c r="G903" s="2"/>
      <c r="M903" s="2"/>
    </row>
    <row r="904" spans="1:13" ht="12.5">
      <c r="A904" s="2"/>
      <c r="G904" s="2"/>
      <c r="M904" s="2"/>
    </row>
    <row r="905" spans="1:13" ht="12.5">
      <c r="A905" s="2"/>
      <c r="G905" s="2"/>
      <c r="M905" s="2"/>
    </row>
    <row r="906" spans="1:13" ht="12.5">
      <c r="A906" s="2"/>
      <c r="G906" s="2"/>
      <c r="M906" s="2"/>
    </row>
    <row r="907" spans="1:13" ht="12.5">
      <c r="A907" s="2"/>
      <c r="G907" s="2"/>
      <c r="M907" s="2"/>
    </row>
    <row r="908" spans="1:13" ht="12.5">
      <c r="A908" s="2"/>
      <c r="G908" s="2"/>
      <c r="M908" s="2"/>
    </row>
    <row r="909" spans="1:13" ht="12.5">
      <c r="A909" s="2"/>
      <c r="G909" s="2"/>
      <c r="M909" s="2"/>
    </row>
    <row r="910" spans="1:13" ht="12.5">
      <c r="A910" s="2"/>
      <c r="G910" s="2"/>
      <c r="M910" s="2"/>
    </row>
    <row r="911" spans="1:13" ht="12.5">
      <c r="A911" s="2"/>
      <c r="G911" s="2"/>
      <c r="M911" s="2"/>
    </row>
    <row r="912" spans="1:13" ht="12.5">
      <c r="A912" s="2"/>
      <c r="G912" s="2"/>
      <c r="M912" s="2"/>
    </row>
    <row r="913" spans="1:13" ht="12.5">
      <c r="A913" s="2"/>
      <c r="G913" s="2"/>
      <c r="M913" s="2"/>
    </row>
    <row r="914" spans="1:13" ht="12.5">
      <c r="A914" s="2"/>
      <c r="G914" s="2"/>
      <c r="M914" s="2"/>
    </row>
    <row r="915" spans="1:13" ht="12.5">
      <c r="A915" s="2"/>
      <c r="G915" s="2"/>
      <c r="M915" s="2"/>
    </row>
    <row r="916" spans="1:13" ht="12.5">
      <c r="A916" s="2"/>
      <c r="G916" s="2"/>
      <c r="M916" s="2"/>
    </row>
    <row r="917" spans="1:13" ht="12.5">
      <c r="A917" s="2"/>
      <c r="G917" s="2"/>
      <c r="M917" s="2"/>
    </row>
    <row r="918" spans="1:13" ht="12.5">
      <c r="A918" s="2"/>
      <c r="G918" s="2"/>
      <c r="M918" s="2"/>
    </row>
    <row r="919" spans="1:13" ht="12.5">
      <c r="A919" s="2"/>
      <c r="G919" s="2"/>
      <c r="M919" s="2"/>
    </row>
    <row r="920" spans="1:13" ht="12.5">
      <c r="A920" s="2"/>
      <c r="G920" s="2"/>
      <c r="M920" s="2"/>
    </row>
    <row r="921" spans="1:13" ht="12.5">
      <c r="A921" s="2"/>
      <c r="G921" s="2"/>
      <c r="M921" s="2"/>
    </row>
    <row r="922" spans="1:13" ht="12.5">
      <c r="A922" s="2"/>
      <c r="G922" s="2"/>
      <c r="M922" s="2"/>
    </row>
    <row r="923" spans="1:13" ht="12.5">
      <c r="A923" s="2"/>
      <c r="G923" s="2"/>
      <c r="M923" s="2"/>
    </row>
    <row r="924" spans="1:13" ht="12.5">
      <c r="A924" s="2"/>
      <c r="G924" s="2"/>
      <c r="M924" s="2"/>
    </row>
    <row r="925" spans="1:13" ht="12.5">
      <c r="A925" s="2"/>
      <c r="G925" s="2"/>
      <c r="M925" s="2"/>
    </row>
    <row r="926" spans="1:13" ht="12.5">
      <c r="A926" s="2"/>
      <c r="G926" s="2"/>
      <c r="M926" s="2"/>
    </row>
    <row r="927" spans="1:13" ht="12.5">
      <c r="A927" s="2"/>
      <c r="G927" s="2"/>
      <c r="M927" s="2"/>
    </row>
    <row r="928" spans="1:13" ht="12.5">
      <c r="A928" s="2"/>
      <c r="G928" s="2"/>
      <c r="M928" s="2"/>
    </row>
    <row r="929" spans="1:13" ht="12.5">
      <c r="A929" s="2"/>
      <c r="G929" s="2"/>
      <c r="M929" s="2"/>
    </row>
    <row r="930" spans="1:13" ht="12.5">
      <c r="A930" s="2"/>
      <c r="G930" s="2"/>
      <c r="M930" s="2"/>
    </row>
    <row r="931" spans="1:13" ht="12.5">
      <c r="A931" s="2"/>
      <c r="G931" s="2"/>
      <c r="M931" s="2"/>
    </row>
    <row r="932" spans="1:13" ht="12.5">
      <c r="A932" s="2"/>
      <c r="G932" s="2"/>
      <c r="M932" s="2"/>
    </row>
    <row r="933" spans="1:13" ht="12.5">
      <c r="A933" s="2"/>
      <c r="G933" s="2"/>
      <c r="M933" s="2"/>
    </row>
    <row r="934" spans="1:13" ht="12.5">
      <c r="A934" s="2"/>
      <c r="G934" s="2"/>
      <c r="M934" s="2"/>
    </row>
    <row r="935" spans="1:13" ht="12.5">
      <c r="A935" s="2"/>
      <c r="G935" s="2"/>
      <c r="M935" s="2"/>
    </row>
    <row r="936" spans="1:13" ht="12.5">
      <c r="A936" s="2"/>
      <c r="G936" s="2"/>
      <c r="M936" s="2"/>
    </row>
    <row r="937" spans="1:13" ht="12.5">
      <c r="A937" s="2"/>
      <c r="G937" s="2"/>
      <c r="M937" s="2"/>
    </row>
    <row r="938" spans="1:13" ht="12.5">
      <c r="A938" s="2"/>
      <c r="G938" s="2"/>
      <c r="M938" s="2"/>
    </row>
    <row r="939" spans="1:13" ht="12.5">
      <c r="A939" s="2"/>
      <c r="G939" s="2"/>
      <c r="M939" s="2"/>
    </row>
    <row r="940" spans="1:13" ht="12.5">
      <c r="A940" s="2"/>
      <c r="G940" s="2"/>
      <c r="M940" s="2"/>
    </row>
    <row r="941" spans="1:13" ht="12.5">
      <c r="A941" s="2"/>
      <c r="G941" s="2"/>
      <c r="M941" s="2"/>
    </row>
    <row r="942" spans="1:13" ht="12.5">
      <c r="A942" s="2"/>
      <c r="G942" s="2"/>
      <c r="M942" s="2"/>
    </row>
    <row r="943" spans="1:13" ht="12.5">
      <c r="A943" s="2"/>
      <c r="G943" s="2"/>
      <c r="M943" s="2"/>
    </row>
    <row r="944" spans="1:13" ht="12.5">
      <c r="A944" s="2"/>
      <c r="G944" s="2"/>
      <c r="M944" s="2"/>
    </row>
    <row r="945" spans="1:13" ht="12.5">
      <c r="A945" s="2"/>
      <c r="G945" s="2"/>
      <c r="M945" s="2"/>
    </row>
    <row r="946" spans="1:13" ht="12.5">
      <c r="A946" s="2"/>
      <c r="G946" s="2"/>
      <c r="M946" s="2"/>
    </row>
    <row r="947" spans="1:13" ht="12.5">
      <c r="A947" s="2"/>
      <c r="G947" s="2"/>
      <c r="M947" s="2"/>
    </row>
    <row r="948" spans="1:13" ht="12.5">
      <c r="A948" s="2"/>
      <c r="G948" s="2"/>
      <c r="M948" s="2"/>
    </row>
    <row r="949" spans="1:13" ht="12.5">
      <c r="A949" s="2"/>
      <c r="G949" s="2"/>
      <c r="M949" s="2"/>
    </row>
    <row r="950" spans="1:13" ht="12.5">
      <c r="A950" s="2"/>
      <c r="G950" s="2"/>
      <c r="M950" s="2"/>
    </row>
    <row r="951" spans="1:13" ht="12.5">
      <c r="A951" s="2"/>
      <c r="G951" s="2"/>
      <c r="M951" s="2"/>
    </row>
    <row r="952" spans="1:13" ht="12.5">
      <c r="A952" s="2"/>
      <c r="G952" s="2"/>
      <c r="M952" s="2"/>
    </row>
    <row r="953" spans="1:13" ht="12.5">
      <c r="A953" s="2"/>
      <c r="G953" s="2"/>
      <c r="M953" s="2"/>
    </row>
    <row r="954" spans="1:13" ht="12.5">
      <c r="A954" s="2"/>
      <c r="G954" s="2"/>
      <c r="M954" s="2"/>
    </row>
    <row r="955" spans="1:13" ht="12.5">
      <c r="A955" s="2"/>
      <c r="G955" s="2"/>
      <c r="M955" s="2"/>
    </row>
    <row r="956" spans="1:13" ht="12.5">
      <c r="A956" s="2"/>
      <c r="G956" s="2"/>
      <c r="M956" s="2"/>
    </row>
    <row r="957" spans="1:13" ht="12.5">
      <c r="A957" s="2"/>
      <c r="G957" s="2"/>
      <c r="M957" s="2"/>
    </row>
    <row r="958" spans="1:13" ht="12.5">
      <c r="A958" s="2"/>
      <c r="G958" s="2"/>
      <c r="M958" s="2"/>
    </row>
    <row r="959" spans="1:13" ht="12.5">
      <c r="A959" s="2"/>
      <c r="G959" s="2"/>
      <c r="M959" s="2"/>
    </row>
    <row r="960" spans="1:13" ht="12.5">
      <c r="A960" s="2"/>
      <c r="G960" s="2"/>
      <c r="M960" s="2"/>
    </row>
    <row r="961" spans="1:13" ht="12.5">
      <c r="A961" s="2"/>
      <c r="G961" s="2"/>
      <c r="M961" s="2"/>
    </row>
    <row r="962" spans="1:13" ht="12.5">
      <c r="A962" s="2"/>
      <c r="G962" s="2"/>
      <c r="M962" s="2"/>
    </row>
    <row r="963" spans="1:13" ht="12.5">
      <c r="A963" s="2"/>
      <c r="G963" s="2"/>
      <c r="M963" s="2"/>
    </row>
    <row r="964" spans="1:13" ht="12.5">
      <c r="A964" s="2"/>
      <c r="G964" s="2"/>
      <c r="M964" s="2"/>
    </row>
    <row r="965" spans="1:13" ht="12.5">
      <c r="A965" s="2"/>
      <c r="G965" s="2"/>
      <c r="M965" s="2"/>
    </row>
    <row r="966" spans="1:13" ht="12.5">
      <c r="A966" s="2"/>
      <c r="G966" s="2"/>
      <c r="M966" s="2"/>
    </row>
    <row r="967" spans="1:13" ht="12.5">
      <c r="A967" s="2"/>
      <c r="G967" s="2"/>
      <c r="M967" s="2"/>
    </row>
    <row r="968" spans="1:13" ht="12.5">
      <c r="A968" s="2"/>
      <c r="G968" s="2"/>
      <c r="M968" s="2"/>
    </row>
    <row r="969" spans="1:13" ht="12.5">
      <c r="A969" s="2"/>
      <c r="G969" s="2"/>
      <c r="M969" s="2"/>
    </row>
    <row r="970" spans="1:13" ht="12.5">
      <c r="A970" s="2"/>
      <c r="G970" s="2"/>
      <c r="M970" s="2"/>
    </row>
    <row r="971" spans="1:13" ht="12.5">
      <c r="A971" s="2"/>
      <c r="G971" s="2"/>
      <c r="M971" s="2"/>
    </row>
    <row r="972" spans="1:13" ht="12.5">
      <c r="A972" s="2"/>
      <c r="G972" s="2"/>
      <c r="M972" s="2"/>
    </row>
    <row r="973" spans="1:13" ht="12.5">
      <c r="A973" s="2"/>
      <c r="G973" s="2"/>
      <c r="M973" s="2"/>
    </row>
    <row r="974" spans="1:13" ht="12.5">
      <c r="A974" s="2"/>
      <c r="G974" s="2"/>
      <c r="M974" s="2"/>
    </row>
    <row r="975" spans="1:13" ht="12.5">
      <c r="A975" s="2"/>
      <c r="G975" s="2"/>
      <c r="M975" s="2"/>
    </row>
    <row r="976" spans="1:13" ht="12.5">
      <c r="A976" s="2"/>
      <c r="G976" s="2"/>
      <c r="M976" s="2"/>
    </row>
    <row r="977" spans="1:13" ht="12.5">
      <c r="A977" s="2"/>
      <c r="G977" s="2"/>
      <c r="M977" s="2"/>
    </row>
    <row r="978" spans="1:13" ht="12.5">
      <c r="A978" s="2"/>
      <c r="G978" s="2"/>
      <c r="M978" s="2"/>
    </row>
    <row r="979" spans="1:13" ht="12.5">
      <c r="A979" s="2"/>
      <c r="G979" s="2"/>
      <c r="M979" s="2"/>
    </row>
    <row r="980" spans="1:13" ht="12.5">
      <c r="A980" s="2"/>
      <c r="G980" s="2"/>
      <c r="M980" s="2"/>
    </row>
    <row r="981" spans="1:13" ht="12.5">
      <c r="A981" s="2"/>
      <c r="G981" s="2"/>
      <c r="M981" s="2"/>
    </row>
    <row r="982" spans="1:13" ht="12.5">
      <c r="A982" s="2"/>
      <c r="G982" s="2"/>
      <c r="M982" s="2"/>
    </row>
    <row r="983" spans="1:13" ht="12.5">
      <c r="A983" s="2"/>
      <c r="G983" s="2"/>
      <c r="M983" s="2"/>
    </row>
    <row r="984" spans="1:13" ht="12.5">
      <c r="A984" s="2"/>
      <c r="G984" s="2"/>
      <c r="M984" s="2"/>
    </row>
    <row r="985" spans="1:13" ht="12.5">
      <c r="A985" s="2"/>
      <c r="G985" s="2"/>
      <c r="M985" s="2"/>
    </row>
    <row r="986" spans="1:13" ht="12.5">
      <c r="A986" s="2"/>
      <c r="G986" s="2"/>
      <c r="M986" s="2"/>
    </row>
    <row r="987" spans="1:13" ht="12.5">
      <c r="A987" s="2"/>
      <c r="G987" s="2"/>
      <c r="M987" s="2"/>
    </row>
    <row r="988" spans="1:13" ht="12.5">
      <c r="A988" s="2"/>
      <c r="G988" s="2"/>
      <c r="M988" s="2"/>
    </row>
    <row r="989" spans="1:13" ht="12.5">
      <c r="A989" s="2"/>
      <c r="G989" s="2"/>
      <c r="M989" s="2"/>
    </row>
    <row r="990" spans="1:13" ht="12.5">
      <c r="A990" s="2"/>
      <c r="G990" s="2"/>
      <c r="M990" s="2"/>
    </row>
    <row r="991" spans="1:13" ht="12.5">
      <c r="A991" s="2"/>
      <c r="G991" s="2"/>
      <c r="M991" s="2"/>
    </row>
    <row r="992" spans="1:13" ht="12.5">
      <c r="A992" s="2"/>
      <c r="G992" s="2"/>
      <c r="M992" s="2"/>
    </row>
    <row r="993" spans="1:13" ht="12.5">
      <c r="A993" s="2"/>
      <c r="G993" s="2"/>
      <c r="M993" s="2"/>
    </row>
    <row r="994" spans="1:13" ht="12.5">
      <c r="A994" s="2"/>
      <c r="G994" s="2"/>
      <c r="M994" s="2"/>
    </row>
    <row r="995" spans="1:13" ht="12.5">
      <c r="A995" s="2"/>
      <c r="G995" s="2"/>
      <c r="M995" s="2"/>
    </row>
    <row r="996" spans="1:13" ht="12.5">
      <c r="A996" s="2"/>
      <c r="G996" s="2"/>
      <c r="M996" s="2"/>
    </row>
    <row r="997" spans="1:13" ht="12.5">
      <c r="A997" s="2"/>
      <c r="G997" s="2"/>
      <c r="M997" s="2"/>
    </row>
    <row r="998" spans="1:13" ht="12.5">
      <c r="A998" s="2"/>
      <c r="G998" s="2"/>
      <c r="M998" s="2"/>
    </row>
    <row r="999" spans="1:13" ht="12.5">
      <c r="A999" s="2"/>
      <c r="G999" s="2"/>
      <c r="M999" s="2"/>
    </row>
    <row r="1000" spans="1:13" ht="12.5">
      <c r="A1000" s="2"/>
      <c r="G1000" s="2"/>
      <c r="M1000" s="2"/>
    </row>
    <row r="1001" spans="1:13" ht="12.5">
      <c r="A1001" s="2"/>
      <c r="G1001" s="2"/>
      <c r="M1001" s="2"/>
    </row>
    <row r="1002" spans="1:13" ht="12.5">
      <c r="A1002" s="2"/>
      <c r="G1002" s="2"/>
      <c r="M1002" s="2"/>
    </row>
    <row r="1003" spans="1:13" ht="12.5">
      <c r="A1003" s="2"/>
      <c r="G1003" s="2"/>
      <c r="M1003" s="2"/>
    </row>
  </sheetData>
  <mergeCells count="4">
    <mergeCell ref="A1:E1"/>
    <mergeCell ref="G1:K1"/>
    <mergeCell ref="M1:Q1"/>
    <mergeCell ref="S1:W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1003"/>
  <sheetViews>
    <sheetView tabSelected="1" workbookViewId="0" topLeftCell="A1">
      <selection activeCell="A1" sqref="A1:E1"/>
    </sheetView>
  </sheetViews>
  <sheetFormatPr defaultColWidth="12.57421875" defaultRowHeight="15.75" customHeight="1"/>
  <cols>
    <col min="1" max="1" width="6.28125" style="0" customWidth="1"/>
    <col min="2" max="2" width="13.28125" style="0" customWidth="1"/>
    <col min="3" max="3" width="2.8515625" style="0" customWidth="1"/>
    <col min="4" max="4" width="4.7109375" style="0" customWidth="1"/>
    <col min="5" max="5" width="4.28125" style="0" customWidth="1"/>
    <col min="6" max="6" width="4.421875" style="0" customWidth="1"/>
    <col min="7" max="7" width="6.57421875" style="0" customWidth="1"/>
    <col min="8" max="8" width="11.00390625" style="0" customWidth="1"/>
    <col min="9" max="9" width="2.421875" style="0" customWidth="1"/>
    <col min="10" max="10" width="4.00390625" style="0" customWidth="1"/>
    <col min="11" max="11" width="3.7109375" style="0" customWidth="1"/>
    <col min="12" max="12" width="4.421875" style="0" customWidth="1"/>
    <col min="13" max="13" width="5.421875" style="0" customWidth="1"/>
    <col min="14" max="14" width="11.00390625" style="0" customWidth="1"/>
    <col min="15" max="15" width="5.421875" style="0" customWidth="1"/>
    <col min="16" max="16" width="4.421875" style="0" customWidth="1"/>
    <col min="17" max="17" width="5.57421875" style="0" customWidth="1"/>
    <col min="18" max="18" width="11.00390625" style="0" customWidth="1"/>
    <col min="19" max="19" width="4.00390625" style="0" customWidth="1"/>
    <col min="20" max="22" width="4.421875" style="0" customWidth="1"/>
    <col min="23" max="23" width="5.28125" style="0" customWidth="1"/>
    <col min="24" max="24" width="11.8515625" style="0" customWidth="1"/>
    <col min="25" max="25" width="3.28125" style="0" customWidth="1"/>
    <col min="26" max="27" width="4.421875" style="0" customWidth="1"/>
  </cols>
  <sheetData>
    <row r="1" spans="1:27" ht="15.75">
      <c r="A1" s="41" t="s">
        <v>297</v>
      </c>
      <c r="B1" s="37"/>
      <c r="C1" s="37"/>
      <c r="D1" s="37"/>
      <c r="E1" s="37"/>
      <c r="G1" s="41" t="s">
        <v>298</v>
      </c>
      <c r="H1" s="37"/>
      <c r="I1" s="37"/>
      <c r="J1" s="37"/>
      <c r="K1" s="37"/>
      <c r="M1" s="42" t="s">
        <v>183</v>
      </c>
      <c r="N1" s="37"/>
      <c r="O1" s="37"/>
      <c r="Q1" s="42" t="s">
        <v>27</v>
      </c>
      <c r="R1" s="37"/>
      <c r="S1" s="37"/>
      <c r="T1" s="37"/>
      <c r="U1" s="37"/>
      <c r="W1" s="43" t="s">
        <v>299</v>
      </c>
      <c r="X1" s="37"/>
      <c r="Y1" s="37"/>
      <c r="Z1" s="37"/>
      <c r="AA1" s="37"/>
    </row>
    <row r="2" spans="1:27" ht="15.75">
      <c r="A2" s="28" t="s">
        <v>20</v>
      </c>
      <c r="B2" s="29" t="s">
        <v>21</v>
      </c>
      <c r="C2" s="29" t="s">
        <v>30</v>
      </c>
      <c r="D2" s="29" t="s">
        <v>300</v>
      </c>
      <c r="E2" s="29" t="s">
        <v>301</v>
      </c>
      <c r="G2" s="28" t="s">
        <v>20</v>
      </c>
      <c r="H2" s="29" t="s">
        <v>21</v>
      </c>
      <c r="I2" s="29" t="s">
        <v>30</v>
      </c>
      <c r="J2" s="29" t="s">
        <v>300</v>
      </c>
      <c r="K2" s="29" t="s">
        <v>301</v>
      </c>
      <c r="M2" s="29" t="s">
        <v>20</v>
      </c>
      <c r="N2" s="29" t="s">
        <v>302</v>
      </c>
      <c r="O2" s="29" t="s">
        <v>303</v>
      </c>
      <c r="P2" s="30"/>
      <c r="Q2" s="28" t="s">
        <v>20</v>
      </c>
      <c r="R2" s="29" t="s">
        <v>302</v>
      </c>
      <c r="S2" s="29" t="s">
        <v>31</v>
      </c>
      <c r="T2" s="29" t="s">
        <v>32</v>
      </c>
      <c r="U2" s="29" t="s">
        <v>5</v>
      </c>
      <c r="W2" s="28" t="s">
        <v>20</v>
      </c>
      <c r="X2" s="29" t="s">
        <v>302</v>
      </c>
      <c r="Y2" s="29" t="s">
        <v>34</v>
      </c>
      <c r="Z2" s="29" t="s">
        <v>35</v>
      </c>
      <c r="AA2" s="29" t="s">
        <v>5</v>
      </c>
    </row>
    <row r="3" spans="1:27" ht="15.75">
      <c r="A3" s="31">
        <v>2023</v>
      </c>
      <c r="B3" s="32" t="s">
        <v>16</v>
      </c>
      <c r="C3" s="32">
        <v>33</v>
      </c>
      <c r="D3" s="32">
        <v>2758</v>
      </c>
      <c r="E3" s="32">
        <v>83.6</v>
      </c>
      <c r="G3" s="31">
        <v>2023</v>
      </c>
      <c r="H3" s="32" t="s">
        <v>22</v>
      </c>
      <c r="I3" s="32">
        <v>25</v>
      </c>
      <c r="J3" s="32">
        <v>1747</v>
      </c>
      <c r="K3" s="32">
        <v>69.9</v>
      </c>
      <c r="M3" s="32">
        <v>2023</v>
      </c>
      <c r="N3" s="32" t="s">
        <v>18</v>
      </c>
      <c r="O3" s="32">
        <v>3.5</v>
      </c>
      <c r="P3" s="30"/>
      <c r="Q3" s="31">
        <v>2023</v>
      </c>
      <c r="R3" s="32" t="s">
        <v>10</v>
      </c>
      <c r="S3" s="32">
        <v>1004</v>
      </c>
      <c r="T3" s="32">
        <v>2128</v>
      </c>
      <c r="U3" s="32">
        <v>0.472</v>
      </c>
      <c r="W3" s="31">
        <v>2023</v>
      </c>
      <c r="X3" s="32" t="s">
        <v>18</v>
      </c>
      <c r="Y3" s="32">
        <v>436</v>
      </c>
      <c r="Z3" s="32">
        <v>584</v>
      </c>
      <c r="AA3" s="32">
        <v>0.747</v>
      </c>
    </row>
    <row r="4" spans="1:27" ht="15.75">
      <c r="A4" s="31">
        <v>2022</v>
      </c>
      <c r="B4" s="32" t="s">
        <v>7</v>
      </c>
      <c r="C4" s="32">
        <v>32</v>
      </c>
      <c r="D4" s="32">
        <v>2690</v>
      </c>
      <c r="E4" s="32">
        <v>84.1</v>
      </c>
      <c r="G4" s="31">
        <v>2022</v>
      </c>
      <c r="H4" s="32" t="s">
        <v>10</v>
      </c>
      <c r="I4" s="32">
        <v>28</v>
      </c>
      <c r="J4" s="32">
        <v>1878</v>
      </c>
      <c r="K4" s="32">
        <v>67.1</v>
      </c>
      <c r="M4" s="32">
        <v>2022</v>
      </c>
      <c r="N4" s="32" t="s">
        <v>7</v>
      </c>
      <c r="O4" s="33" t="s">
        <v>304</v>
      </c>
      <c r="P4" s="30"/>
      <c r="Q4" s="31">
        <v>2022</v>
      </c>
      <c r="R4" s="32" t="s">
        <v>10</v>
      </c>
      <c r="S4" s="32">
        <v>865</v>
      </c>
      <c r="T4" s="32">
        <v>1761</v>
      </c>
      <c r="U4" s="32">
        <v>0.491</v>
      </c>
      <c r="W4" s="31">
        <v>2022</v>
      </c>
      <c r="X4" s="32" t="s">
        <v>19</v>
      </c>
      <c r="Y4" s="32">
        <v>360</v>
      </c>
      <c r="Z4" s="32">
        <v>490</v>
      </c>
      <c r="AA4" s="32">
        <v>73.5</v>
      </c>
    </row>
    <row r="5" spans="1:27" ht="15.75">
      <c r="A5" s="31">
        <v>2021</v>
      </c>
      <c r="B5" s="32" t="s">
        <v>7</v>
      </c>
      <c r="C5" s="32">
        <v>13</v>
      </c>
      <c r="D5" s="32">
        <v>1198</v>
      </c>
      <c r="E5" s="32">
        <v>92.2</v>
      </c>
      <c r="G5" s="31">
        <v>2021</v>
      </c>
      <c r="H5" s="32" t="s">
        <v>23</v>
      </c>
      <c r="I5" s="32">
        <v>12</v>
      </c>
      <c r="J5" s="32">
        <v>772</v>
      </c>
      <c r="K5" s="32">
        <v>64.3</v>
      </c>
      <c r="M5" s="32">
        <v>2021</v>
      </c>
      <c r="N5" s="32" t="s">
        <v>7</v>
      </c>
      <c r="O5" s="32">
        <v>9.2</v>
      </c>
      <c r="P5" s="30"/>
      <c r="Q5" s="31">
        <v>2021</v>
      </c>
      <c r="R5" s="32" t="s">
        <v>305</v>
      </c>
      <c r="S5" s="32">
        <v>449</v>
      </c>
      <c r="T5" s="32">
        <v>921</v>
      </c>
      <c r="U5" s="32">
        <v>0.488</v>
      </c>
      <c r="W5" s="31">
        <v>2021</v>
      </c>
      <c r="X5" s="32" t="s">
        <v>19</v>
      </c>
      <c r="Y5" s="32">
        <v>137</v>
      </c>
      <c r="Z5" s="32">
        <v>175</v>
      </c>
      <c r="AA5" s="32">
        <v>0.783</v>
      </c>
    </row>
    <row r="6" spans="1:27" ht="15.75">
      <c r="A6" s="31">
        <v>2020</v>
      </c>
      <c r="B6" s="32" t="s">
        <v>16</v>
      </c>
      <c r="C6" s="32">
        <v>30</v>
      </c>
      <c r="D6" s="32">
        <v>2574</v>
      </c>
      <c r="E6" s="32">
        <v>85.8</v>
      </c>
      <c r="G6" s="31">
        <v>2020</v>
      </c>
      <c r="H6" s="32" t="s">
        <v>16</v>
      </c>
      <c r="I6" s="32">
        <v>30</v>
      </c>
      <c r="J6" s="32">
        <v>2124</v>
      </c>
      <c r="K6" s="32">
        <v>70.8</v>
      </c>
      <c r="M6" s="32">
        <v>2020</v>
      </c>
      <c r="N6" s="32" t="s">
        <v>7</v>
      </c>
      <c r="O6" s="32">
        <f>9.4</f>
        <v>9.4</v>
      </c>
      <c r="P6" s="30"/>
      <c r="Q6" s="31">
        <v>2020</v>
      </c>
      <c r="R6" s="32" t="s">
        <v>16</v>
      </c>
      <c r="S6" s="32">
        <v>922</v>
      </c>
      <c r="T6" s="32">
        <v>1850</v>
      </c>
      <c r="U6" s="32">
        <v>0.498</v>
      </c>
      <c r="W6" s="31">
        <v>2020</v>
      </c>
      <c r="X6" s="32" t="s">
        <v>13</v>
      </c>
      <c r="Y6" s="32">
        <v>332</v>
      </c>
      <c r="Z6" s="32">
        <v>436</v>
      </c>
      <c r="AA6" s="32">
        <v>0.761</v>
      </c>
    </row>
    <row r="7" spans="1:27" ht="15.75">
      <c r="A7" s="31">
        <v>2019</v>
      </c>
      <c r="B7" s="32" t="s">
        <v>7</v>
      </c>
      <c r="C7" s="32">
        <v>30</v>
      </c>
      <c r="D7" s="32">
        <v>2538</v>
      </c>
      <c r="E7" s="32">
        <v>84.6</v>
      </c>
      <c r="G7" s="31">
        <v>2019</v>
      </c>
      <c r="H7" s="32" t="s">
        <v>6</v>
      </c>
      <c r="I7" s="32">
        <v>29</v>
      </c>
      <c r="J7" s="32">
        <v>2053</v>
      </c>
      <c r="K7" s="32">
        <v>70.8</v>
      </c>
      <c r="M7" s="32">
        <v>2019</v>
      </c>
      <c r="N7" s="32" t="s">
        <v>7</v>
      </c>
      <c r="O7" s="32">
        <f>6.2</f>
        <v>6.2</v>
      </c>
      <c r="P7" s="30"/>
      <c r="Q7" s="31">
        <v>2019</v>
      </c>
      <c r="R7" s="32" t="s">
        <v>7</v>
      </c>
      <c r="S7" s="32">
        <v>760</v>
      </c>
      <c r="T7" s="32">
        <v>1777</v>
      </c>
      <c r="U7" s="32">
        <v>0.428</v>
      </c>
      <c r="W7" s="31">
        <v>2019</v>
      </c>
      <c r="X7" s="32" t="s">
        <v>13</v>
      </c>
      <c r="Y7" s="32">
        <v>348</v>
      </c>
      <c r="Z7" s="32">
        <v>453</v>
      </c>
      <c r="AA7" s="32">
        <v>0.768</v>
      </c>
    </row>
    <row r="8" spans="1:27" ht="15.75">
      <c r="A8" s="31">
        <v>2018</v>
      </c>
      <c r="B8" s="32" t="s">
        <v>18</v>
      </c>
      <c r="C8" s="32">
        <v>30</v>
      </c>
      <c r="D8" s="32">
        <v>2964</v>
      </c>
      <c r="E8" s="32">
        <v>98.8</v>
      </c>
      <c r="G8" s="31">
        <v>2018</v>
      </c>
      <c r="H8" s="32" t="s">
        <v>24</v>
      </c>
      <c r="I8" s="32">
        <v>27</v>
      </c>
      <c r="J8" s="32">
        <v>1960</v>
      </c>
      <c r="K8" s="32">
        <v>72.6</v>
      </c>
      <c r="M8" s="32">
        <v>2018</v>
      </c>
      <c r="N8" s="32" t="s">
        <v>8</v>
      </c>
      <c r="O8" s="32">
        <f>4.7</f>
        <v>4.7</v>
      </c>
      <c r="P8" s="30"/>
      <c r="Q8" s="31">
        <v>2018</v>
      </c>
      <c r="R8" s="32" t="s">
        <v>8</v>
      </c>
      <c r="S8" s="32">
        <v>754</v>
      </c>
      <c r="T8" s="32">
        <v>1795</v>
      </c>
      <c r="U8" s="32">
        <v>0.42</v>
      </c>
      <c r="W8" s="31">
        <v>2018</v>
      </c>
      <c r="X8" s="32" t="s">
        <v>25</v>
      </c>
      <c r="Y8" s="32">
        <v>477</v>
      </c>
      <c r="Z8" s="32">
        <v>595</v>
      </c>
      <c r="AA8" s="32">
        <v>0.802</v>
      </c>
    </row>
    <row r="9" spans="1:27" ht="15.75">
      <c r="A9" s="31">
        <v>2017</v>
      </c>
      <c r="B9" s="32" t="s">
        <v>7</v>
      </c>
      <c r="C9" s="32">
        <v>31</v>
      </c>
      <c r="D9" s="32">
        <v>2748</v>
      </c>
      <c r="E9" s="32">
        <v>88.6</v>
      </c>
      <c r="G9" s="31">
        <v>2017</v>
      </c>
      <c r="H9" s="32" t="s">
        <v>19</v>
      </c>
      <c r="I9" s="32">
        <v>25</v>
      </c>
      <c r="J9" s="32">
        <v>1827</v>
      </c>
      <c r="K9" s="32">
        <v>73.1</v>
      </c>
      <c r="M9" s="32">
        <v>2017</v>
      </c>
      <c r="N9" s="32" t="s">
        <v>18</v>
      </c>
      <c r="O9" s="32">
        <f>6.4</f>
        <v>6.4</v>
      </c>
      <c r="P9" s="30"/>
      <c r="Q9" s="31">
        <v>2017</v>
      </c>
      <c r="R9" s="32" t="s">
        <v>8</v>
      </c>
      <c r="S9" s="32">
        <v>787</v>
      </c>
      <c r="T9" s="32">
        <v>1594</v>
      </c>
      <c r="U9" s="32">
        <v>0.494</v>
      </c>
      <c r="W9" s="31">
        <v>2017</v>
      </c>
      <c r="X9" s="32" t="s">
        <v>16</v>
      </c>
      <c r="Y9" s="32">
        <v>404</v>
      </c>
      <c r="Z9" s="32">
        <v>523</v>
      </c>
      <c r="AA9" s="32">
        <v>0.772</v>
      </c>
    </row>
    <row r="10" spans="1:27" ht="15.75">
      <c r="A10" s="31">
        <v>2016</v>
      </c>
      <c r="B10" s="32" t="s">
        <v>18</v>
      </c>
      <c r="C10" s="32">
        <v>30</v>
      </c>
      <c r="D10" s="32">
        <v>2778</v>
      </c>
      <c r="E10" s="32">
        <v>92.6</v>
      </c>
      <c r="G10" s="31">
        <v>2016</v>
      </c>
      <c r="H10" s="32" t="s">
        <v>6</v>
      </c>
      <c r="I10" s="32">
        <v>26</v>
      </c>
      <c r="J10" s="32">
        <v>1945</v>
      </c>
      <c r="K10" s="32">
        <v>74.8</v>
      </c>
      <c r="M10" s="32">
        <v>2016</v>
      </c>
      <c r="N10" s="32" t="s">
        <v>18</v>
      </c>
      <c r="O10" s="32">
        <f>6.6</f>
        <v>6.6</v>
      </c>
      <c r="P10" s="30"/>
      <c r="Q10" s="31">
        <v>2016</v>
      </c>
      <c r="R10" s="32" t="s">
        <v>25</v>
      </c>
      <c r="S10" s="32">
        <v>673</v>
      </c>
      <c r="T10" s="32">
        <v>1390</v>
      </c>
      <c r="U10" s="32">
        <v>0.484</v>
      </c>
      <c r="W10" s="31">
        <v>2016</v>
      </c>
      <c r="X10" s="32" t="s">
        <v>25</v>
      </c>
      <c r="Y10" s="32">
        <v>366</v>
      </c>
      <c r="Z10" s="32">
        <v>488</v>
      </c>
      <c r="AA10" s="32">
        <v>0.75</v>
      </c>
    </row>
    <row r="11" spans="1:27" ht="15.75">
      <c r="A11" s="31">
        <v>2015</v>
      </c>
      <c r="B11" s="32" t="s">
        <v>16</v>
      </c>
      <c r="C11" s="32">
        <v>27</v>
      </c>
      <c r="D11" s="32">
        <v>2392</v>
      </c>
      <c r="E11" s="32">
        <v>88.6</v>
      </c>
      <c r="G11" s="31">
        <v>2015</v>
      </c>
      <c r="H11" s="32" t="s">
        <v>18</v>
      </c>
      <c r="I11" s="32">
        <v>27</v>
      </c>
      <c r="J11" s="32">
        <v>2122</v>
      </c>
      <c r="K11" s="32">
        <v>78.6</v>
      </c>
      <c r="M11" s="32">
        <v>2015</v>
      </c>
      <c r="N11" s="32" t="s">
        <v>7</v>
      </c>
      <c r="O11" s="32">
        <f>7.6</f>
        <v>7.6</v>
      </c>
      <c r="P11" s="30"/>
      <c r="Q11" s="31">
        <v>2015</v>
      </c>
      <c r="R11" s="32" t="s">
        <v>16</v>
      </c>
      <c r="S11" s="32">
        <v>984</v>
      </c>
      <c r="T11" s="32">
        <v>1824</v>
      </c>
      <c r="U11" s="32">
        <v>0.496</v>
      </c>
      <c r="W11" s="31">
        <v>2015</v>
      </c>
      <c r="X11" s="32" t="s">
        <v>25</v>
      </c>
      <c r="Y11" s="32">
        <v>419</v>
      </c>
      <c r="Z11" s="32">
        <v>530</v>
      </c>
      <c r="AA11" s="32">
        <v>0.791</v>
      </c>
    </row>
    <row r="12" spans="1:27" ht="15.75">
      <c r="A12" s="31">
        <v>2014</v>
      </c>
      <c r="B12" s="32" t="s">
        <v>16</v>
      </c>
      <c r="C12" s="32">
        <v>26</v>
      </c>
      <c r="D12" s="32">
        <v>2247</v>
      </c>
      <c r="E12" s="32">
        <v>86.4</v>
      </c>
      <c r="G12" s="31">
        <v>2014</v>
      </c>
      <c r="H12" s="32" t="s">
        <v>25</v>
      </c>
      <c r="I12" s="32">
        <v>28</v>
      </c>
      <c r="J12" s="32">
        <v>2047</v>
      </c>
      <c r="K12" s="32">
        <v>73.8</v>
      </c>
      <c r="M12" s="32">
        <v>2014</v>
      </c>
      <c r="N12" s="32" t="s">
        <v>24</v>
      </c>
      <c r="O12" s="32">
        <f>4.5</f>
        <v>4.5</v>
      </c>
      <c r="P12" s="30"/>
      <c r="Q12" s="31">
        <v>2014</v>
      </c>
      <c r="R12" s="32" t="s">
        <v>8</v>
      </c>
      <c r="S12" s="32">
        <v>763</v>
      </c>
      <c r="T12" s="32">
        <v>1601</v>
      </c>
      <c r="U12" s="32">
        <v>0.477</v>
      </c>
      <c r="W12" s="31">
        <v>2014</v>
      </c>
      <c r="X12" s="32" t="s">
        <v>25</v>
      </c>
      <c r="Y12" s="32">
        <v>504</v>
      </c>
      <c r="Z12" s="32">
        <v>652</v>
      </c>
      <c r="AA12" s="32">
        <v>0.773</v>
      </c>
    </row>
    <row r="13" spans="1:27" ht="15.75">
      <c r="A13" s="31">
        <v>2013</v>
      </c>
      <c r="B13" s="32" t="s">
        <v>7</v>
      </c>
      <c r="C13" s="32">
        <v>28</v>
      </c>
      <c r="D13" s="32">
        <v>2232</v>
      </c>
      <c r="E13" s="32">
        <v>79.9</v>
      </c>
      <c r="G13" s="31">
        <v>2013</v>
      </c>
      <c r="H13" s="32" t="s">
        <v>6</v>
      </c>
      <c r="I13" s="32">
        <v>26</v>
      </c>
      <c r="J13" s="32">
        <v>1664</v>
      </c>
      <c r="K13" s="32">
        <v>64</v>
      </c>
      <c r="M13" s="32">
        <v>2013</v>
      </c>
      <c r="N13" s="32" t="s">
        <v>24</v>
      </c>
      <c r="O13" s="32">
        <f>4.4</f>
        <v>4.4</v>
      </c>
      <c r="P13" s="30"/>
      <c r="Q13" s="31">
        <v>2013</v>
      </c>
      <c r="R13" s="32" t="s">
        <v>7</v>
      </c>
      <c r="S13" s="32">
        <v>820</v>
      </c>
      <c r="T13" s="32">
        <v>1738</v>
      </c>
      <c r="U13" s="32">
        <v>0.472</v>
      </c>
      <c r="W13" s="31">
        <v>2013</v>
      </c>
      <c r="X13" s="32" t="s">
        <v>24</v>
      </c>
      <c r="Y13" s="32">
        <v>415</v>
      </c>
      <c r="Z13" s="32">
        <v>556</v>
      </c>
      <c r="AA13" s="32">
        <v>0.746</v>
      </c>
    </row>
    <row r="14" spans="1:27" ht="15.75">
      <c r="A14" s="31">
        <v>2012</v>
      </c>
      <c r="B14" s="32" t="s">
        <v>18</v>
      </c>
      <c r="C14" s="32">
        <v>25</v>
      </c>
      <c r="D14" s="32">
        <v>2058</v>
      </c>
      <c r="E14" s="32">
        <v>82.3</v>
      </c>
      <c r="G14" s="31">
        <v>2012</v>
      </c>
      <c r="H14" s="32" t="s">
        <v>16</v>
      </c>
      <c r="I14" s="32">
        <v>26</v>
      </c>
      <c r="J14" s="32">
        <v>1713</v>
      </c>
      <c r="K14" s="32">
        <v>65.9</v>
      </c>
      <c r="M14" s="32">
        <v>2012</v>
      </c>
      <c r="N14" s="32" t="s">
        <v>18</v>
      </c>
      <c r="O14" s="32">
        <f>3.4</f>
        <v>3.4</v>
      </c>
      <c r="P14" s="30"/>
      <c r="Q14" s="31">
        <v>2012</v>
      </c>
      <c r="R14" s="32" t="s">
        <v>25</v>
      </c>
      <c r="S14" s="32">
        <v>673</v>
      </c>
      <c r="T14" s="32">
        <v>1476</v>
      </c>
      <c r="U14" s="32">
        <v>0.456</v>
      </c>
      <c r="W14" s="31">
        <v>2012</v>
      </c>
      <c r="X14" s="32" t="s">
        <v>6</v>
      </c>
      <c r="Y14" s="32">
        <v>502</v>
      </c>
      <c r="Z14" s="32">
        <v>673</v>
      </c>
      <c r="AA14" s="32">
        <v>0.746</v>
      </c>
    </row>
    <row r="15" spans="1:27" ht="15.75">
      <c r="A15" s="31">
        <v>2011</v>
      </c>
      <c r="B15" s="32" t="s">
        <v>18</v>
      </c>
      <c r="C15" s="32">
        <v>28</v>
      </c>
      <c r="D15" s="32">
        <v>2360</v>
      </c>
      <c r="E15" s="32">
        <v>84.3</v>
      </c>
      <c r="G15" s="31">
        <v>2011</v>
      </c>
      <c r="H15" s="32" t="s">
        <v>13</v>
      </c>
      <c r="I15" s="32">
        <v>25</v>
      </c>
      <c r="J15" s="32">
        <v>1658</v>
      </c>
      <c r="K15" s="32">
        <v>66.3</v>
      </c>
      <c r="M15" s="32">
        <v>2011</v>
      </c>
      <c r="N15" s="32" t="s">
        <v>7</v>
      </c>
      <c r="O15" s="32">
        <f>8.2</f>
        <v>8.2</v>
      </c>
      <c r="P15" s="30"/>
      <c r="Q15" s="31">
        <v>2011</v>
      </c>
      <c r="R15" s="32" t="s">
        <v>7</v>
      </c>
      <c r="S15" s="32">
        <v>864</v>
      </c>
      <c r="T15" s="32">
        <v>1746</v>
      </c>
      <c r="U15" s="32">
        <v>0.495</v>
      </c>
      <c r="W15" s="31">
        <v>2011</v>
      </c>
      <c r="X15" s="32" t="s">
        <v>24</v>
      </c>
      <c r="Y15" s="32">
        <v>476</v>
      </c>
      <c r="Z15" s="32">
        <v>638</v>
      </c>
      <c r="AA15" s="32">
        <v>746</v>
      </c>
    </row>
    <row r="16" spans="1:27" ht="15.75">
      <c r="A16" s="31">
        <v>2010</v>
      </c>
      <c r="B16" s="32" t="s">
        <v>18</v>
      </c>
      <c r="C16" s="32">
        <v>28</v>
      </c>
      <c r="D16" s="32">
        <v>2475</v>
      </c>
      <c r="E16" s="32">
        <v>88.4</v>
      </c>
      <c r="G16" s="31">
        <v>2010</v>
      </c>
      <c r="H16" s="32" t="s">
        <v>6</v>
      </c>
      <c r="I16" s="32">
        <v>27</v>
      </c>
      <c r="J16" s="32">
        <v>1830</v>
      </c>
      <c r="K16" s="32">
        <v>67.8</v>
      </c>
      <c r="M16" s="32">
        <v>2010</v>
      </c>
      <c r="N16" s="32" t="s">
        <v>23</v>
      </c>
      <c r="O16" s="32">
        <f>2.9</f>
        <v>2.9</v>
      </c>
      <c r="P16" s="30"/>
      <c r="Q16" s="31">
        <v>2010</v>
      </c>
      <c r="R16" s="32" t="s">
        <v>25</v>
      </c>
      <c r="S16" s="32">
        <v>859</v>
      </c>
      <c r="T16" s="32">
        <v>1722</v>
      </c>
      <c r="U16" s="32">
        <v>0.499</v>
      </c>
      <c r="W16" s="31">
        <v>2010</v>
      </c>
      <c r="X16" s="32" t="s">
        <v>24</v>
      </c>
      <c r="Y16" s="32">
        <v>432</v>
      </c>
      <c r="Z16" s="32">
        <v>602</v>
      </c>
      <c r="AA16" s="32">
        <v>0.718</v>
      </c>
    </row>
    <row r="17" spans="1:27" ht="15.75">
      <c r="A17" s="31">
        <v>2009</v>
      </c>
      <c r="B17" s="32" t="s">
        <v>18</v>
      </c>
      <c r="C17" s="32">
        <v>30</v>
      </c>
      <c r="D17" s="32">
        <v>2493</v>
      </c>
      <c r="E17" s="32">
        <v>83.1</v>
      </c>
      <c r="G17" s="31">
        <v>2009</v>
      </c>
      <c r="H17" s="32" t="s">
        <v>13</v>
      </c>
      <c r="I17" s="32">
        <v>27</v>
      </c>
      <c r="J17" s="32">
        <v>1856</v>
      </c>
      <c r="K17" s="32">
        <v>68.7</v>
      </c>
      <c r="M17" s="32">
        <v>2009</v>
      </c>
      <c r="N17" s="32" t="s">
        <v>6</v>
      </c>
      <c r="O17" s="32">
        <f>6</f>
        <v>6</v>
      </c>
      <c r="P17" s="30"/>
      <c r="Q17" s="31">
        <v>2009</v>
      </c>
      <c r="R17" s="32" t="s">
        <v>8</v>
      </c>
      <c r="S17" s="32">
        <v>742</v>
      </c>
      <c r="T17" s="32">
        <v>1481</v>
      </c>
      <c r="U17" s="32">
        <v>0.501</v>
      </c>
      <c r="W17" s="31">
        <v>2009</v>
      </c>
      <c r="X17" s="32" t="s">
        <v>13</v>
      </c>
      <c r="Y17" s="32">
        <v>415</v>
      </c>
      <c r="Z17" s="32">
        <v>546</v>
      </c>
      <c r="AA17" s="32">
        <v>0.76</v>
      </c>
    </row>
    <row r="18" spans="1:27" ht="15.75">
      <c r="A18" s="31">
        <v>2008</v>
      </c>
      <c r="B18" s="32" t="s">
        <v>23</v>
      </c>
      <c r="C18" s="32">
        <v>29</v>
      </c>
      <c r="D18" s="32">
        <v>2454</v>
      </c>
      <c r="E18" s="32">
        <v>84.6</v>
      </c>
      <c r="G18" s="31">
        <v>2008</v>
      </c>
      <c r="H18" s="32" t="s">
        <v>25</v>
      </c>
      <c r="I18" s="32">
        <v>26</v>
      </c>
      <c r="J18" s="32">
        <v>1748</v>
      </c>
      <c r="K18" s="32">
        <v>67.2</v>
      </c>
      <c r="M18" s="32">
        <v>2008</v>
      </c>
      <c r="N18" s="32" t="s">
        <v>6</v>
      </c>
      <c r="O18" s="32">
        <f>7.1</f>
        <v>7.1</v>
      </c>
      <c r="P18" s="30"/>
      <c r="Q18" s="31">
        <v>2008</v>
      </c>
      <c r="R18" s="32" t="s">
        <v>23</v>
      </c>
      <c r="S18" s="32">
        <v>878</v>
      </c>
      <c r="T18" s="32">
        <v>1838</v>
      </c>
      <c r="U18" s="32">
        <v>0.478</v>
      </c>
      <c r="W18" s="31">
        <v>2008</v>
      </c>
      <c r="X18" s="32" t="s">
        <v>19</v>
      </c>
      <c r="Y18" s="32">
        <v>320</v>
      </c>
      <c r="Z18" s="32">
        <v>417</v>
      </c>
      <c r="AA18" s="32">
        <v>0.767</v>
      </c>
    </row>
    <row r="19" spans="1:27" ht="15.75">
      <c r="A19" s="31">
        <v>2007</v>
      </c>
      <c r="B19" s="32" t="s">
        <v>306</v>
      </c>
      <c r="C19" s="32">
        <v>31</v>
      </c>
      <c r="D19" s="32">
        <v>2498</v>
      </c>
      <c r="E19" s="32">
        <v>80.6</v>
      </c>
      <c r="G19" s="31">
        <v>2007</v>
      </c>
      <c r="H19" s="32" t="s">
        <v>8</v>
      </c>
      <c r="I19" s="32">
        <v>25</v>
      </c>
      <c r="J19" s="32">
        <v>1630</v>
      </c>
      <c r="K19" s="32">
        <v>65.2</v>
      </c>
      <c r="M19" s="32">
        <v>2007</v>
      </c>
      <c r="N19" s="32" t="s">
        <v>19</v>
      </c>
      <c r="O19" s="32">
        <f>6.1</f>
        <v>6.1</v>
      </c>
      <c r="P19" s="30"/>
      <c r="Q19" s="31">
        <v>2007</v>
      </c>
      <c r="R19" s="32" t="s">
        <v>14</v>
      </c>
      <c r="S19" s="32">
        <v>726</v>
      </c>
      <c r="T19" s="32">
        <v>1496</v>
      </c>
      <c r="U19" s="32">
        <v>0.485</v>
      </c>
      <c r="W19" s="31">
        <v>2007</v>
      </c>
      <c r="X19" s="32" t="s">
        <v>24</v>
      </c>
      <c r="Y19" s="32">
        <v>497</v>
      </c>
      <c r="Z19" s="32">
        <v>651</v>
      </c>
      <c r="AA19" s="32">
        <v>0.763</v>
      </c>
    </row>
    <row r="20" spans="1:27" ht="15.75">
      <c r="A20" s="31">
        <v>2006</v>
      </c>
      <c r="B20" s="32" t="s">
        <v>14</v>
      </c>
      <c r="C20" s="32">
        <v>30</v>
      </c>
      <c r="D20" s="32">
        <v>2601</v>
      </c>
      <c r="E20" s="32">
        <v>86.7</v>
      </c>
      <c r="G20" s="31">
        <v>2006</v>
      </c>
      <c r="H20" s="32" t="s">
        <v>25</v>
      </c>
      <c r="I20" s="32">
        <v>27</v>
      </c>
      <c r="J20" s="32">
        <v>1795</v>
      </c>
      <c r="K20" s="32">
        <v>66.5</v>
      </c>
      <c r="M20" s="32">
        <v>2006</v>
      </c>
      <c r="N20" s="32" t="s">
        <v>14</v>
      </c>
      <c r="O20" s="32">
        <f>6.8</f>
        <v>6.8</v>
      </c>
      <c r="P20" s="30"/>
      <c r="Q20" s="31">
        <v>2006</v>
      </c>
      <c r="R20" s="32" t="s">
        <v>14</v>
      </c>
      <c r="S20" s="32">
        <v>551</v>
      </c>
      <c r="T20" s="32">
        <v>1019</v>
      </c>
      <c r="U20" s="32">
        <v>0.541</v>
      </c>
      <c r="W20" s="31">
        <v>2006</v>
      </c>
      <c r="X20" s="32" t="s">
        <v>13</v>
      </c>
      <c r="Y20" s="32">
        <v>221</v>
      </c>
      <c r="Z20" s="32">
        <v>282</v>
      </c>
      <c r="AA20" s="32">
        <v>0.784</v>
      </c>
    </row>
    <row r="21" spans="1:27" ht="15.75">
      <c r="A21" s="31">
        <v>2005</v>
      </c>
      <c r="B21" s="32" t="s">
        <v>7</v>
      </c>
      <c r="C21" s="32">
        <v>25</v>
      </c>
      <c r="D21" s="32">
        <v>2461</v>
      </c>
      <c r="E21" s="32">
        <v>98.4</v>
      </c>
      <c r="G21" s="31">
        <v>2005</v>
      </c>
      <c r="H21" s="32" t="s">
        <v>13</v>
      </c>
      <c r="I21" s="32">
        <v>27</v>
      </c>
      <c r="J21" s="32">
        <v>1765</v>
      </c>
      <c r="K21" s="32">
        <v>65.4</v>
      </c>
      <c r="M21" s="32">
        <v>2005</v>
      </c>
      <c r="N21" s="32" t="s">
        <v>19</v>
      </c>
      <c r="O21" s="32">
        <f>7.7</f>
        <v>7.7</v>
      </c>
      <c r="P21" s="30"/>
      <c r="Q21" s="31">
        <v>2005</v>
      </c>
      <c r="R21" s="32" t="s">
        <v>14</v>
      </c>
      <c r="S21" s="32">
        <v>852</v>
      </c>
      <c r="T21" s="32">
        <v>1679</v>
      </c>
      <c r="U21" s="32">
        <v>0.507</v>
      </c>
      <c r="W21" s="31">
        <v>2005</v>
      </c>
      <c r="X21" s="32" t="s">
        <v>13</v>
      </c>
      <c r="Y21" s="32">
        <v>399</v>
      </c>
      <c r="Z21" s="32">
        <v>530</v>
      </c>
      <c r="AA21" s="32">
        <v>0.753</v>
      </c>
    </row>
    <row r="22" spans="1:27" ht="15.75">
      <c r="A22" s="31">
        <v>2004</v>
      </c>
      <c r="B22" s="32" t="s">
        <v>18</v>
      </c>
      <c r="C22" s="32">
        <v>33</v>
      </c>
      <c r="D22" s="32">
        <v>2553</v>
      </c>
      <c r="E22" s="32">
        <v>77.4</v>
      </c>
      <c r="G22" s="31">
        <v>2004</v>
      </c>
      <c r="H22" s="32" t="s">
        <v>13</v>
      </c>
      <c r="I22" s="32">
        <v>27</v>
      </c>
      <c r="J22" s="32">
        <v>1632</v>
      </c>
      <c r="K22" s="32">
        <v>60.4</v>
      </c>
      <c r="M22" s="32">
        <v>2004</v>
      </c>
      <c r="N22" s="32" t="s">
        <v>6</v>
      </c>
      <c r="O22" s="32">
        <f>5.1</f>
        <v>5.1</v>
      </c>
      <c r="P22" s="30"/>
      <c r="Q22" s="31">
        <v>2004</v>
      </c>
      <c r="R22" s="32" t="s">
        <v>16</v>
      </c>
      <c r="S22" s="32">
        <v>787</v>
      </c>
      <c r="T22" s="32">
        <v>1584</v>
      </c>
      <c r="U22" s="32">
        <v>0.497</v>
      </c>
      <c r="W22" s="31">
        <v>2004</v>
      </c>
      <c r="X22" s="32" t="s">
        <v>24</v>
      </c>
      <c r="Y22" s="32">
        <v>453</v>
      </c>
      <c r="Z22" s="32">
        <v>608</v>
      </c>
      <c r="AA22" s="32">
        <v>0.745</v>
      </c>
    </row>
    <row r="23" spans="1:27" ht="15.75">
      <c r="A23" s="31">
        <v>2003</v>
      </c>
      <c r="B23" s="32" t="s">
        <v>18</v>
      </c>
      <c r="C23" s="32">
        <v>29</v>
      </c>
      <c r="D23" s="32">
        <v>2283</v>
      </c>
      <c r="E23" s="32">
        <v>78.7</v>
      </c>
      <c r="G23" s="31">
        <v>2003</v>
      </c>
      <c r="H23" s="32" t="s">
        <v>6</v>
      </c>
      <c r="I23" s="32">
        <v>28</v>
      </c>
      <c r="J23" s="32">
        <v>1770</v>
      </c>
      <c r="K23" s="32">
        <v>63.2</v>
      </c>
      <c r="M23" s="32">
        <v>2003</v>
      </c>
      <c r="N23" s="32" t="s">
        <v>6</v>
      </c>
      <c r="O23" s="32">
        <f>6</f>
        <v>6</v>
      </c>
      <c r="P23" s="30"/>
      <c r="Q23" s="31">
        <v>2003</v>
      </c>
      <c r="R23" s="32" t="s">
        <v>19</v>
      </c>
      <c r="S23" s="32">
        <v>703</v>
      </c>
      <c r="T23" s="32">
        <v>1432</v>
      </c>
      <c r="U23" s="32">
        <v>0.491</v>
      </c>
      <c r="W23" s="31">
        <v>2003</v>
      </c>
      <c r="X23" s="32" t="s">
        <v>8</v>
      </c>
      <c r="Y23" s="32">
        <v>302</v>
      </c>
      <c r="Z23" s="32">
        <v>405</v>
      </c>
      <c r="AA23" s="32">
        <v>0.746</v>
      </c>
    </row>
    <row r="24" spans="1:27" ht="15.75">
      <c r="A24" s="31">
        <v>2002</v>
      </c>
      <c r="B24" s="32" t="s">
        <v>19</v>
      </c>
      <c r="C24" s="32">
        <v>33</v>
      </c>
      <c r="D24" s="32">
        <v>2787</v>
      </c>
      <c r="E24" s="32">
        <v>84.5</v>
      </c>
      <c r="G24" s="31">
        <v>2002</v>
      </c>
      <c r="H24" s="32" t="s">
        <v>6</v>
      </c>
      <c r="I24" s="32">
        <v>28</v>
      </c>
      <c r="J24" s="32">
        <v>1859</v>
      </c>
      <c r="K24" s="32">
        <v>66.4</v>
      </c>
      <c r="M24" s="32">
        <v>2002</v>
      </c>
      <c r="N24" s="32" t="s">
        <v>19</v>
      </c>
      <c r="O24" s="32">
        <f>11.7</f>
        <v>11.7</v>
      </c>
      <c r="P24" s="30"/>
      <c r="Q24" s="31">
        <v>2002</v>
      </c>
      <c r="R24" s="32" t="s">
        <v>19</v>
      </c>
      <c r="S24" s="32">
        <v>999</v>
      </c>
      <c r="T24" s="32">
        <v>1972</v>
      </c>
      <c r="U24" s="32">
        <v>0.507</v>
      </c>
      <c r="W24" s="31">
        <v>2002</v>
      </c>
      <c r="X24" s="32" t="s">
        <v>13</v>
      </c>
      <c r="Y24" s="32">
        <v>291</v>
      </c>
      <c r="Z24" s="32">
        <v>373</v>
      </c>
      <c r="AA24" s="32">
        <v>0.78</v>
      </c>
    </row>
    <row r="25" spans="1:27" ht="15.75">
      <c r="A25" s="31">
        <v>2001</v>
      </c>
      <c r="B25" s="32" t="s">
        <v>18</v>
      </c>
      <c r="C25" s="32">
        <v>26</v>
      </c>
      <c r="D25" s="32">
        <v>2006</v>
      </c>
      <c r="E25" s="32">
        <v>77.2</v>
      </c>
      <c r="G25" s="31">
        <v>2001</v>
      </c>
      <c r="H25" s="32" t="s">
        <v>8</v>
      </c>
      <c r="I25" s="32">
        <v>31</v>
      </c>
      <c r="J25" s="32">
        <v>2030</v>
      </c>
      <c r="K25" s="32">
        <v>65.5</v>
      </c>
      <c r="M25" s="32">
        <v>2001</v>
      </c>
      <c r="N25" s="32" t="s">
        <v>8</v>
      </c>
      <c r="O25" s="32">
        <f>8.9</f>
        <v>8.9</v>
      </c>
      <c r="P25" s="30"/>
      <c r="Q25" s="31">
        <v>2001</v>
      </c>
      <c r="R25" s="32" t="s">
        <v>14</v>
      </c>
      <c r="S25" s="32">
        <v>657</v>
      </c>
      <c r="T25" s="32">
        <v>1348</v>
      </c>
      <c r="U25" s="32">
        <v>0.487</v>
      </c>
      <c r="W25" s="31">
        <v>2001</v>
      </c>
      <c r="X25" s="32" t="s">
        <v>13</v>
      </c>
      <c r="Y25" s="32">
        <v>319</v>
      </c>
      <c r="Z25" s="32">
        <v>417</v>
      </c>
      <c r="AA25" s="32">
        <v>0.765</v>
      </c>
    </row>
    <row r="26" spans="1:27" ht="15.75">
      <c r="A26" s="31">
        <v>2000</v>
      </c>
      <c r="B26" s="32" t="s">
        <v>19</v>
      </c>
      <c r="C26" s="32">
        <v>27</v>
      </c>
      <c r="D26" s="32">
        <v>2111</v>
      </c>
      <c r="E26" s="32">
        <v>78.2</v>
      </c>
      <c r="G26" s="31">
        <v>2000</v>
      </c>
      <c r="H26" s="32" t="s">
        <v>13</v>
      </c>
      <c r="I26" s="32">
        <v>25</v>
      </c>
      <c r="J26" s="32">
        <v>1628</v>
      </c>
      <c r="K26" s="32">
        <v>65.1</v>
      </c>
      <c r="M26" s="32">
        <v>2000</v>
      </c>
      <c r="N26" s="32" t="s">
        <v>18</v>
      </c>
      <c r="O26" s="32">
        <f>4</f>
        <v>4</v>
      </c>
      <c r="P26" s="30"/>
      <c r="Q26" s="31">
        <v>2000</v>
      </c>
      <c r="R26" s="32" t="s">
        <v>13</v>
      </c>
      <c r="S26" s="32">
        <v>658</v>
      </c>
      <c r="T26" s="32">
        <v>1334</v>
      </c>
      <c r="U26" s="32">
        <v>0.493</v>
      </c>
      <c r="W26" s="31">
        <v>2000</v>
      </c>
      <c r="X26" s="32" t="s">
        <v>8</v>
      </c>
      <c r="Y26" s="32">
        <v>431</v>
      </c>
      <c r="Z26" s="32">
        <v>570</v>
      </c>
      <c r="AA26" s="32">
        <v>0.756</v>
      </c>
    </row>
    <row r="27" spans="1:27" ht="15.75">
      <c r="A27" s="31">
        <v>1999</v>
      </c>
      <c r="B27" s="32" t="s">
        <v>19</v>
      </c>
      <c r="C27" s="32">
        <v>29</v>
      </c>
      <c r="D27" s="32">
        <v>2349</v>
      </c>
      <c r="E27" s="32">
        <v>81</v>
      </c>
      <c r="G27" s="31">
        <v>1999</v>
      </c>
      <c r="H27" s="32" t="s">
        <v>13</v>
      </c>
      <c r="I27" s="32">
        <v>26</v>
      </c>
      <c r="J27" s="32">
        <v>1695</v>
      </c>
      <c r="K27" s="32">
        <v>65.2</v>
      </c>
      <c r="M27" s="32">
        <v>1999</v>
      </c>
      <c r="N27" s="32" t="s">
        <v>18</v>
      </c>
      <c r="O27" s="32">
        <f>6.1</f>
        <v>6.1</v>
      </c>
      <c r="P27" s="30"/>
      <c r="Q27" s="31">
        <v>1999</v>
      </c>
      <c r="R27" s="32" t="s">
        <v>19</v>
      </c>
      <c r="S27" s="32">
        <v>853</v>
      </c>
      <c r="T27" s="32">
        <v>1753</v>
      </c>
      <c r="U27" s="32">
        <v>0.487</v>
      </c>
      <c r="W27" s="31">
        <v>1999</v>
      </c>
      <c r="X27" s="32" t="s">
        <v>19</v>
      </c>
      <c r="Y27" s="32">
        <v>472</v>
      </c>
      <c r="Z27" s="32">
        <v>629</v>
      </c>
      <c r="AA27" s="32">
        <v>0.75</v>
      </c>
    </row>
    <row r="28" spans="1:27" ht="15.75">
      <c r="A28" s="31">
        <v>1998</v>
      </c>
      <c r="B28" s="32" t="s">
        <v>8</v>
      </c>
      <c r="C28" s="32">
        <v>25</v>
      </c>
      <c r="D28" s="32">
        <v>2001</v>
      </c>
      <c r="E28" s="32">
        <v>80</v>
      </c>
      <c r="G28" s="31">
        <v>1998</v>
      </c>
      <c r="H28" s="32" t="s">
        <v>13</v>
      </c>
      <c r="I28" s="32">
        <v>25</v>
      </c>
      <c r="J28" s="32">
        <v>1726</v>
      </c>
      <c r="K28" s="32">
        <v>69</v>
      </c>
      <c r="M28" s="32">
        <v>1998</v>
      </c>
      <c r="N28" s="32" t="s">
        <v>18</v>
      </c>
      <c r="O28" s="32">
        <f>3.9</f>
        <v>3.9</v>
      </c>
      <c r="P28" s="30"/>
      <c r="Q28" s="31">
        <v>1998</v>
      </c>
      <c r="R28" s="32" t="s">
        <v>18</v>
      </c>
      <c r="S28" s="32">
        <v>839</v>
      </c>
      <c r="T28" s="32">
        <v>1697</v>
      </c>
      <c r="U28" s="32">
        <v>0.494</v>
      </c>
      <c r="W28" s="31">
        <v>1998</v>
      </c>
      <c r="X28" s="32" t="s">
        <v>14</v>
      </c>
      <c r="Y28" s="32">
        <v>525</v>
      </c>
      <c r="Z28" s="32">
        <v>710</v>
      </c>
      <c r="AA28" s="32">
        <v>0.739</v>
      </c>
    </row>
    <row r="29" spans="1:27" ht="15.75">
      <c r="A29" s="31">
        <v>1997</v>
      </c>
      <c r="B29" s="32" t="s">
        <v>18</v>
      </c>
      <c r="C29" s="32">
        <v>27</v>
      </c>
      <c r="D29" s="32">
        <v>2119</v>
      </c>
      <c r="E29" s="32">
        <v>78.5</v>
      </c>
      <c r="G29" s="31">
        <v>1997</v>
      </c>
      <c r="H29" s="32" t="s">
        <v>13</v>
      </c>
      <c r="I29" s="32">
        <v>26</v>
      </c>
      <c r="J29" s="32">
        <v>1650</v>
      </c>
      <c r="K29" s="32">
        <v>63.5</v>
      </c>
      <c r="M29" s="32">
        <v>1997</v>
      </c>
      <c r="N29" s="32" t="s">
        <v>14</v>
      </c>
      <c r="O29" s="32">
        <f>5.9</f>
        <v>5.9</v>
      </c>
      <c r="P29" s="30"/>
      <c r="Q29" s="31">
        <v>1997</v>
      </c>
      <c r="R29" s="32" t="s">
        <v>16</v>
      </c>
      <c r="S29" s="32">
        <v>837</v>
      </c>
      <c r="T29" s="32">
        <v>1711</v>
      </c>
      <c r="U29" s="32">
        <v>0.489</v>
      </c>
      <c r="W29" s="31">
        <v>1997</v>
      </c>
      <c r="X29" s="32" t="s">
        <v>307</v>
      </c>
      <c r="Y29" s="32">
        <v>367</v>
      </c>
      <c r="Z29" s="32">
        <v>489</v>
      </c>
      <c r="AA29" s="32">
        <v>0.751</v>
      </c>
    </row>
    <row r="30" spans="1:27" ht="15.75">
      <c r="A30" s="31">
        <v>1996</v>
      </c>
      <c r="B30" s="32" t="s">
        <v>18</v>
      </c>
      <c r="C30" s="32">
        <v>27</v>
      </c>
      <c r="D30" s="32">
        <v>2107</v>
      </c>
      <c r="E30" s="32">
        <v>78</v>
      </c>
      <c r="G30" s="31">
        <v>1996</v>
      </c>
      <c r="H30" s="32" t="s">
        <v>7</v>
      </c>
      <c r="I30" s="32">
        <v>28</v>
      </c>
      <c r="J30" s="32">
        <v>1785</v>
      </c>
      <c r="K30" s="32">
        <v>63.8</v>
      </c>
      <c r="M30" s="32">
        <v>1996</v>
      </c>
      <c r="N30" s="32" t="s">
        <v>8</v>
      </c>
      <c r="O30" s="32">
        <f>4.5</f>
        <v>4.5</v>
      </c>
      <c r="P30" s="30"/>
      <c r="Q30" s="31">
        <v>1996</v>
      </c>
      <c r="R30" s="32" t="s">
        <v>19</v>
      </c>
      <c r="S30" s="32">
        <v>667</v>
      </c>
      <c r="T30" s="32">
        <v>1425</v>
      </c>
      <c r="U30" s="32">
        <v>0.468</v>
      </c>
      <c r="W30" s="31">
        <v>1996</v>
      </c>
      <c r="X30" s="32" t="s">
        <v>23</v>
      </c>
      <c r="Y30" s="32">
        <v>310</v>
      </c>
      <c r="Z30" s="32">
        <v>418</v>
      </c>
      <c r="AA30" s="32">
        <v>0.742</v>
      </c>
    </row>
    <row r="31" spans="1:27" ht="15.75">
      <c r="A31" s="31">
        <v>1995</v>
      </c>
      <c r="B31" s="32" t="s">
        <v>8</v>
      </c>
      <c r="C31" s="32">
        <v>28</v>
      </c>
      <c r="D31" s="32">
        <v>2132</v>
      </c>
      <c r="E31" s="32">
        <v>76.1</v>
      </c>
      <c r="G31" s="31">
        <v>1995</v>
      </c>
      <c r="H31" s="32" t="s">
        <v>13</v>
      </c>
      <c r="I31" s="32">
        <v>27</v>
      </c>
      <c r="J31" s="32">
        <v>1791</v>
      </c>
      <c r="K31" s="32">
        <v>66.3</v>
      </c>
      <c r="M31" s="32">
        <v>1995</v>
      </c>
      <c r="N31" s="32" t="s">
        <v>8</v>
      </c>
      <c r="O31" s="32">
        <f>7.6</f>
        <v>7.6</v>
      </c>
      <c r="P31" s="30"/>
      <c r="Q31" s="31">
        <v>1995</v>
      </c>
      <c r="R31" s="32" t="s">
        <v>19</v>
      </c>
      <c r="S31" s="32">
        <v>711</v>
      </c>
      <c r="T31" s="32">
        <v>1436</v>
      </c>
      <c r="U31" s="32">
        <v>0.495</v>
      </c>
      <c r="W31" s="31">
        <v>1995</v>
      </c>
      <c r="X31" s="32" t="s">
        <v>308</v>
      </c>
      <c r="Y31" s="32">
        <v>454</v>
      </c>
      <c r="Z31" s="32">
        <v>582</v>
      </c>
      <c r="AA31" s="32">
        <v>0.78</v>
      </c>
    </row>
    <row r="32" spans="1:27" ht="15.75">
      <c r="A32" s="31">
        <v>1994</v>
      </c>
      <c r="B32" s="32" t="s">
        <v>18</v>
      </c>
      <c r="C32" s="32">
        <v>26</v>
      </c>
      <c r="D32" s="32">
        <v>2208</v>
      </c>
      <c r="E32" s="32">
        <v>84.9</v>
      </c>
      <c r="G32" s="31">
        <v>1994</v>
      </c>
      <c r="H32" s="32" t="s">
        <v>8</v>
      </c>
      <c r="I32" s="32">
        <v>25</v>
      </c>
      <c r="J32" s="32">
        <v>1678</v>
      </c>
      <c r="K32" s="32">
        <v>67.1</v>
      </c>
      <c r="M32" s="32">
        <v>1994</v>
      </c>
      <c r="N32" s="32" t="s">
        <v>23</v>
      </c>
      <c r="O32" s="32">
        <f>+6.7</f>
        <v>6.7</v>
      </c>
      <c r="P32" s="30"/>
      <c r="Q32" s="31">
        <v>1994</v>
      </c>
      <c r="R32" s="32" t="s">
        <v>19</v>
      </c>
      <c r="S32" s="32">
        <v>817</v>
      </c>
      <c r="T32" s="32">
        <v>1614</v>
      </c>
      <c r="U32" s="32">
        <v>0.506</v>
      </c>
      <c r="W32" s="31">
        <v>1994</v>
      </c>
      <c r="X32" s="32" t="s">
        <v>19</v>
      </c>
      <c r="Y32" s="32">
        <v>483</v>
      </c>
      <c r="Z32" s="32">
        <v>634</v>
      </c>
      <c r="AA32" s="32">
        <v>0.762</v>
      </c>
    </row>
    <row r="33" spans="1:27" ht="15.75">
      <c r="A33" s="31">
        <v>1993</v>
      </c>
      <c r="B33" s="32" t="s">
        <v>19</v>
      </c>
      <c r="C33" s="32">
        <v>29</v>
      </c>
      <c r="D33" s="32">
        <v>2317</v>
      </c>
      <c r="E33" s="32">
        <v>79.9</v>
      </c>
      <c r="G33" s="31">
        <v>1993</v>
      </c>
      <c r="H33" s="32" t="s">
        <v>8</v>
      </c>
      <c r="I33" s="32">
        <v>30</v>
      </c>
      <c r="J33" s="32">
        <v>1821</v>
      </c>
      <c r="K33" s="32">
        <v>60.7</v>
      </c>
      <c r="M33" s="32">
        <v>1993</v>
      </c>
      <c r="N33" s="32" t="s">
        <v>18</v>
      </c>
      <c r="O33" s="32">
        <f>+5</f>
        <v>5</v>
      </c>
      <c r="P33" s="30"/>
      <c r="Q33" s="31">
        <v>1993</v>
      </c>
      <c r="R33" s="32" t="s">
        <v>19</v>
      </c>
      <c r="S33" s="32">
        <v>851</v>
      </c>
      <c r="T33" s="32">
        <v>1651</v>
      </c>
      <c r="U33" s="32">
        <v>0.515</v>
      </c>
      <c r="W33" s="31">
        <v>1993</v>
      </c>
      <c r="X33" s="32" t="s">
        <v>23</v>
      </c>
      <c r="Y33" s="32">
        <v>463</v>
      </c>
      <c r="Z33" s="32">
        <v>621</v>
      </c>
      <c r="AA33" s="32">
        <v>0.746</v>
      </c>
    </row>
    <row r="34" spans="1:27" ht="15.75">
      <c r="A34" s="31">
        <v>1992</v>
      </c>
      <c r="B34" s="32" t="s">
        <v>19</v>
      </c>
      <c r="C34" s="32">
        <v>31</v>
      </c>
      <c r="D34" s="32">
        <v>2651</v>
      </c>
      <c r="E34" s="32">
        <v>85.5</v>
      </c>
      <c r="G34" s="31">
        <v>1992</v>
      </c>
      <c r="H34" s="32" t="s">
        <v>8</v>
      </c>
      <c r="I34" s="32">
        <v>27</v>
      </c>
      <c r="J34" s="32">
        <v>1541</v>
      </c>
      <c r="K34" s="32">
        <v>57.1</v>
      </c>
      <c r="M34" s="32">
        <v>1992</v>
      </c>
      <c r="N34" s="32" t="s">
        <v>14</v>
      </c>
      <c r="O34" s="32">
        <f>6.6</f>
        <v>6.6</v>
      </c>
      <c r="P34" s="30"/>
      <c r="Q34" s="31">
        <v>1992</v>
      </c>
      <c r="R34" s="32" t="s">
        <v>19</v>
      </c>
      <c r="S34" s="32">
        <v>1001</v>
      </c>
      <c r="T34" s="32">
        <v>1917</v>
      </c>
      <c r="U34" s="32">
        <v>0.522</v>
      </c>
      <c r="W34" s="31">
        <v>1992</v>
      </c>
      <c r="X34" s="32" t="s">
        <v>14</v>
      </c>
      <c r="Y34" s="32">
        <v>456</v>
      </c>
      <c r="Z34" s="32">
        <v>605</v>
      </c>
      <c r="AA34" s="32">
        <v>0.754</v>
      </c>
    </row>
    <row r="35" spans="1:27" ht="15.75">
      <c r="A35" s="31">
        <v>1991</v>
      </c>
      <c r="B35" s="32" t="s">
        <v>19</v>
      </c>
      <c r="C35" s="32">
        <v>33</v>
      </c>
      <c r="D35" s="32">
        <v>2924</v>
      </c>
      <c r="E35" s="32">
        <v>88.6</v>
      </c>
      <c r="G35" s="31">
        <v>1991</v>
      </c>
      <c r="H35" s="32" t="s">
        <v>309</v>
      </c>
      <c r="I35" s="32">
        <v>27</v>
      </c>
      <c r="J35" s="32">
        <v>1508</v>
      </c>
      <c r="K35" s="32">
        <v>55.9</v>
      </c>
      <c r="M35" s="32">
        <v>1991</v>
      </c>
      <c r="N35" s="32" t="s">
        <v>14</v>
      </c>
      <c r="O35" s="32">
        <f>+6.9</f>
        <v>6.9</v>
      </c>
      <c r="P35" s="30"/>
      <c r="Q35" s="31">
        <v>1991</v>
      </c>
      <c r="R35" s="32" t="s">
        <v>310</v>
      </c>
      <c r="S35" s="32">
        <v>1104</v>
      </c>
      <c r="T35" s="32">
        <v>2050</v>
      </c>
      <c r="U35" s="32">
        <v>0.539</v>
      </c>
      <c r="W35" s="31">
        <v>1991</v>
      </c>
      <c r="X35" s="32" t="s">
        <v>19</v>
      </c>
      <c r="Y35" s="32">
        <v>540</v>
      </c>
      <c r="Z35" s="32">
        <v>699</v>
      </c>
      <c r="AA35" s="32">
        <v>0.773</v>
      </c>
    </row>
    <row r="36" spans="1:27" ht="15.75">
      <c r="A36" s="31">
        <v>1990</v>
      </c>
      <c r="B36" s="32" t="s">
        <v>19</v>
      </c>
      <c r="C36" s="32">
        <v>29</v>
      </c>
      <c r="D36" s="32">
        <v>2347</v>
      </c>
      <c r="E36" s="32">
        <v>80.9</v>
      </c>
      <c r="G36" s="31">
        <v>1990</v>
      </c>
      <c r="H36" s="32" t="s">
        <v>8</v>
      </c>
      <c r="I36" s="32">
        <v>26</v>
      </c>
      <c r="J36" s="32">
        <v>1617</v>
      </c>
      <c r="K36" s="32">
        <v>62.2</v>
      </c>
      <c r="M36" s="32">
        <v>1990</v>
      </c>
      <c r="N36" s="32" t="s">
        <v>14</v>
      </c>
      <c r="O36" s="32">
        <f>+5.8</f>
        <v>5.8</v>
      </c>
      <c r="P36" s="30"/>
      <c r="Q36" s="31">
        <v>1990</v>
      </c>
      <c r="R36" s="32" t="s">
        <v>14</v>
      </c>
      <c r="S36" s="32">
        <v>705</v>
      </c>
      <c r="T36" s="32">
        <v>1444</v>
      </c>
      <c r="U36" s="32">
        <v>0.488</v>
      </c>
      <c r="W36" s="31">
        <v>1990</v>
      </c>
      <c r="X36" s="32" t="s">
        <v>13</v>
      </c>
      <c r="Y36" s="32">
        <v>482</v>
      </c>
      <c r="Z36" s="32">
        <v>634</v>
      </c>
      <c r="AA36" s="32">
        <v>0.76</v>
      </c>
    </row>
    <row r="37" spans="1:27" ht="15.75">
      <c r="A37" s="31">
        <v>1989</v>
      </c>
      <c r="B37" s="32" t="s">
        <v>311</v>
      </c>
      <c r="C37" s="32">
        <v>30</v>
      </c>
      <c r="D37" s="32">
        <v>2295</v>
      </c>
      <c r="E37" s="32">
        <v>76.5</v>
      </c>
      <c r="G37" s="31">
        <v>1989</v>
      </c>
      <c r="H37" s="32" t="s">
        <v>12</v>
      </c>
      <c r="I37" s="32">
        <v>30</v>
      </c>
      <c r="J37" s="32">
        <v>1801</v>
      </c>
      <c r="K37" s="32">
        <v>60</v>
      </c>
      <c r="M37" s="32">
        <v>1989</v>
      </c>
      <c r="N37" s="32" t="s">
        <v>12</v>
      </c>
      <c r="O37" s="32">
        <f>7.6</f>
        <v>7.6</v>
      </c>
      <c r="P37" s="30"/>
      <c r="Q37" s="31">
        <v>1989</v>
      </c>
      <c r="R37" s="32" t="s">
        <v>312</v>
      </c>
      <c r="S37" s="32">
        <v>1405</v>
      </c>
      <c r="T37" s="32">
        <v>0.514</v>
      </c>
      <c r="U37" s="32"/>
      <c r="W37" s="31">
        <v>1989</v>
      </c>
      <c r="X37" s="32" t="s">
        <v>313</v>
      </c>
      <c r="Y37" s="32">
        <v>538</v>
      </c>
      <c r="Z37" s="32">
        <v>0.745</v>
      </c>
      <c r="AA37" s="32"/>
    </row>
    <row r="38" spans="1:27" ht="15.75">
      <c r="A38" s="31">
        <v>1988</v>
      </c>
      <c r="B38" s="32" t="s">
        <v>23</v>
      </c>
      <c r="C38" s="32">
        <v>27</v>
      </c>
      <c r="D38" s="32">
        <v>1993</v>
      </c>
      <c r="E38" s="32">
        <v>73.8</v>
      </c>
      <c r="G38" s="31">
        <v>1988</v>
      </c>
      <c r="H38" s="32" t="s">
        <v>309</v>
      </c>
      <c r="I38" s="32">
        <v>30</v>
      </c>
      <c r="J38" s="32">
        <v>1734</v>
      </c>
      <c r="K38" s="32">
        <v>57.8</v>
      </c>
      <c r="M38" s="32">
        <v>1988</v>
      </c>
      <c r="N38" s="32" t="s">
        <v>12</v>
      </c>
      <c r="O38" s="32">
        <f>6</f>
        <v>6</v>
      </c>
      <c r="P38" s="30"/>
      <c r="Q38" s="31">
        <v>1988</v>
      </c>
      <c r="R38" s="32" t="s">
        <v>314</v>
      </c>
      <c r="S38" s="32">
        <v>1301</v>
      </c>
      <c r="T38" s="32">
        <v>0.539</v>
      </c>
      <c r="U38" s="32"/>
      <c r="W38" s="31">
        <v>1988</v>
      </c>
      <c r="X38" s="32" t="s">
        <v>315</v>
      </c>
      <c r="Y38" s="32">
        <v>377</v>
      </c>
      <c r="Z38" s="32">
        <v>473</v>
      </c>
      <c r="AA38" s="32">
        <v>0.797</v>
      </c>
    </row>
    <row r="39" spans="1:27" ht="15.75">
      <c r="A39" s="31">
        <v>1987</v>
      </c>
      <c r="B39" s="32" t="s">
        <v>19</v>
      </c>
      <c r="C39" s="32">
        <v>29</v>
      </c>
      <c r="D39" s="32">
        <v>2330</v>
      </c>
      <c r="E39" s="32">
        <v>80.3</v>
      </c>
      <c r="G39" s="31">
        <v>1987</v>
      </c>
      <c r="H39" s="32" t="s">
        <v>316</v>
      </c>
      <c r="I39" s="32">
        <v>27</v>
      </c>
      <c r="J39" s="32">
        <v>1454</v>
      </c>
      <c r="K39" s="32">
        <v>53.9</v>
      </c>
      <c r="M39" s="32">
        <v>1987</v>
      </c>
      <c r="N39" s="32" t="s">
        <v>12</v>
      </c>
      <c r="O39" s="32">
        <f>8.2</f>
        <v>8.2</v>
      </c>
      <c r="P39" s="30"/>
      <c r="Q39" s="31">
        <v>1987</v>
      </c>
      <c r="R39" s="32" t="s">
        <v>19</v>
      </c>
      <c r="S39" s="32">
        <v>845</v>
      </c>
      <c r="T39" s="32">
        <v>1633</v>
      </c>
      <c r="U39" s="32">
        <v>0.517</v>
      </c>
      <c r="W39" s="31">
        <v>1987</v>
      </c>
      <c r="X39" s="32" t="s">
        <v>19</v>
      </c>
      <c r="Y39" s="32">
        <v>555</v>
      </c>
      <c r="Z39" s="32">
        <v>738</v>
      </c>
      <c r="AA39" s="32">
        <v>0.752</v>
      </c>
    </row>
    <row r="40" spans="1:27" ht="15.75">
      <c r="A40" s="31">
        <v>1986</v>
      </c>
      <c r="B40" s="32" t="s">
        <v>19</v>
      </c>
      <c r="C40" s="32">
        <v>31</v>
      </c>
      <c r="D40" s="32">
        <v>2469</v>
      </c>
      <c r="E40" s="32">
        <v>79.6</v>
      </c>
      <c r="G40" s="31">
        <v>1986</v>
      </c>
      <c r="H40" s="32" t="s">
        <v>8</v>
      </c>
      <c r="I40" s="32">
        <v>27</v>
      </c>
      <c r="J40" s="32">
        <v>1377</v>
      </c>
      <c r="K40" s="32">
        <v>51</v>
      </c>
      <c r="M40" s="32">
        <v>1986</v>
      </c>
      <c r="N40" s="32" t="s">
        <v>12</v>
      </c>
      <c r="O40" s="32">
        <f>+8</f>
        <v>8</v>
      </c>
      <c r="P40" s="30"/>
      <c r="Q40" s="31">
        <v>1986</v>
      </c>
      <c r="R40" s="32" t="s">
        <v>19</v>
      </c>
      <c r="S40" s="32">
        <v>943</v>
      </c>
      <c r="T40" s="32">
        <v>1758</v>
      </c>
      <c r="U40" s="32">
        <v>0.536</v>
      </c>
      <c r="W40" s="31">
        <v>1986</v>
      </c>
      <c r="X40" s="32" t="s">
        <v>317</v>
      </c>
      <c r="Y40" s="32">
        <v>375</v>
      </c>
      <c r="Z40" s="32">
        <v>489</v>
      </c>
      <c r="AA40" s="32">
        <v>0.767</v>
      </c>
    </row>
    <row r="41" spans="1:27" ht="15.75">
      <c r="A41" s="31">
        <v>1985</v>
      </c>
      <c r="B41" s="32" t="s">
        <v>19</v>
      </c>
      <c r="C41" s="32">
        <v>27</v>
      </c>
      <c r="D41" s="32">
        <v>2149</v>
      </c>
      <c r="E41" s="32">
        <v>79.6</v>
      </c>
      <c r="G41" s="31">
        <v>1985</v>
      </c>
      <c r="H41" s="32" t="s">
        <v>8</v>
      </c>
      <c r="I41" s="32">
        <v>26</v>
      </c>
      <c r="J41" s="32">
        <v>1444</v>
      </c>
      <c r="K41" s="32">
        <v>55.5</v>
      </c>
      <c r="M41" s="32">
        <v>1985</v>
      </c>
      <c r="N41" s="32" t="s">
        <v>12</v>
      </c>
      <c r="O41" s="32">
        <f>+5.7</f>
        <v>5.7</v>
      </c>
      <c r="P41" s="30"/>
      <c r="Q41" s="31">
        <v>1985</v>
      </c>
      <c r="R41" s="32" t="s">
        <v>19</v>
      </c>
      <c r="S41" s="32">
        <v>835</v>
      </c>
      <c r="T41" s="32">
        <v>1511</v>
      </c>
      <c r="U41" s="32">
        <v>0.553</v>
      </c>
      <c r="W41" s="31">
        <v>1985</v>
      </c>
      <c r="X41" s="32" t="s">
        <v>318</v>
      </c>
      <c r="Y41" s="32">
        <v>466</v>
      </c>
      <c r="Z41" s="32">
        <v>0.753</v>
      </c>
      <c r="AA41" s="32"/>
    </row>
    <row r="42" spans="1:27" ht="15.75">
      <c r="A42" s="31">
        <v>1984</v>
      </c>
      <c r="B42" s="32" t="s">
        <v>23</v>
      </c>
      <c r="C42" s="32">
        <v>31</v>
      </c>
      <c r="D42" s="32">
        <v>2429</v>
      </c>
      <c r="E42" s="32">
        <v>78.4</v>
      </c>
      <c r="G42" s="31">
        <v>1984</v>
      </c>
      <c r="H42" s="32" t="s">
        <v>8</v>
      </c>
      <c r="I42" s="32">
        <v>26</v>
      </c>
      <c r="J42" s="32">
        <v>1290</v>
      </c>
      <c r="K42" s="32">
        <v>49.6</v>
      </c>
      <c r="M42" s="32">
        <v>1984</v>
      </c>
      <c r="N42" s="32" t="s">
        <v>12</v>
      </c>
      <c r="O42" s="32">
        <f>+4.8</f>
        <v>4.8</v>
      </c>
      <c r="P42" s="30"/>
      <c r="Q42" s="31">
        <v>1984</v>
      </c>
      <c r="R42" s="32" t="s">
        <v>19</v>
      </c>
      <c r="S42" s="32">
        <v>785</v>
      </c>
      <c r="T42" s="32">
        <v>1490</v>
      </c>
      <c r="U42" s="32">
        <v>0.527</v>
      </c>
      <c r="W42" s="31">
        <v>1984</v>
      </c>
      <c r="X42" s="32" t="s">
        <v>12</v>
      </c>
      <c r="Y42" s="32">
        <v>430</v>
      </c>
      <c r="Z42" s="32">
        <v>581</v>
      </c>
      <c r="AA42" s="32">
        <v>0.741</v>
      </c>
    </row>
    <row r="43" spans="1:27" ht="15.75">
      <c r="A43" s="31">
        <v>1983</v>
      </c>
      <c r="B43" s="32" t="s">
        <v>14</v>
      </c>
      <c r="C43" s="32">
        <v>25</v>
      </c>
      <c r="D43" s="32">
        <v>1958</v>
      </c>
      <c r="E43" s="32">
        <v>78.3</v>
      </c>
      <c r="G43" s="31">
        <v>1983</v>
      </c>
      <c r="H43" s="32" t="s">
        <v>309</v>
      </c>
      <c r="I43" s="32">
        <v>26</v>
      </c>
      <c r="J43" s="32">
        <v>1369</v>
      </c>
      <c r="K43" s="32">
        <v>52.7</v>
      </c>
      <c r="M43" s="32">
        <v>1983</v>
      </c>
      <c r="N43" s="32" t="s">
        <v>12</v>
      </c>
      <c r="O43" s="32">
        <f>+9.8</f>
        <v>9.8</v>
      </c>
      <c r="P43" s="30"/>
      <c r="Q43" s="31">
        <v>1983</v>
      </c>
      <c r="R43" s="32" t="s">
        <v>13</v>
      </c>
      <c r="S43" s="32">
        <v>643</v>
      </c>
      <c r="T43" s="32">
        <v>1187</v>
      </c>
      <c r="U43" s="32">
        <v>0.542</v>
      </c>
      <c r="W43" s="31">
        <v>1983</v>
      </c>
      <c r="X43" s="32" t="s">
        <v>319</v>
      </c>
      <c r="Y43" s="32">
        <v>632</v>
      </c>
      <c r="Z43" s="32">
        <v>0.769</v>
      </c>
      <c r="AA43" s="32"/>
    </row>
    <row r="44" spans="1:27" ht="15.75">
      <c r="A44" s="31">
        <v>1982</v>
      </c>
      <c r="B44" s="32" t="s">
        <v>19</v>
      </c>
      <c r="C44" s="32">
        <v>25</v>
      </c>
      <c r="D44" s="32">
        <v>2082</v>
      </c>
      <c r="E44" s="32">
        <v>83.3</v>
      </c>
      <c r="G44" s="31">
        <v>1982</v>
      </c>
      <c r="H44" s="32" t="s">
        <v>13</v>
      </c>
      <c r="I44" s="32">
        <v>27</v>
      </c>
      <c r="J44" s="32">
        <v>1517</v>
      </c>
      <c r="K44" s="32">
        <v>56.2</v>
      </c>
      <c r="M44" s="32">
        <v>1982</v>
      </c>
      <c r="N44" s="32" t="s">
        <v>8</v>
      </c>
      <c r="O44" s="32">
        <f>+6.3</f>
        <v>6.3</v>
      </c>
      <c r="P44" s="30"/>
      <c r="Q44" s="31">
        <v>1982</v>
      </c>
      <c r="R44" s="32" t="s">
        <v>320</v>
      </c>
      <c r="S44" s="32">
        <v>1547</v>
      </c>
      <c r="T44" s="32">
        <v>0.546</v>
      </c>
      <c r="U44" s="32"/>
      <c r="W44" s="31">
        <v>1982</v>
      </c>
      <c r="X44" s="32" t="s">
        <v>310</v>
      </c>
      <c r="Y44" s="32">
        <v>458</v>
      </c>
      <c r="Z44" s="32">
        <v>589</v>
      </c>
      <c r="AA44" s="32">
        <v>0.778</v>
      </c>
    </row>
    <row r="45" spans="1:27" ht="15.75">
      <c r="A45" s="31">
        <v>1981</v>
      </c>
      <c r="B45" s="32" t="s">
        <v>14</v>
      </c>
      <c r="C45" s="32">
        <v>28</v>
      </c>
      <c r="D45" s="32">
        <v>2355</v>
      </c>
      <c r="E45" s="32">
        <v>84.1</v>
      </c>
      <c r="G45" s="31">
        <v>1981</v>
      </c>
      <c r="H45" s="32" t="s">
        <v>12</v>
      </c>
      <c r="I45" s="32">
        <v>31</v>
      </c>
      <c r="J45" s="32">
        <v>1712</v>
      </c>
      <c r="K45" s="32">
        <v>55.2</v>
      </c>
      <c r="M45" s="32">
        <v>1981</v>
      </c>
      <c r="N45" s="32" t="s">
        <v>12</v>
      </c>
      <c r="O45" s="32">
        <f aca="true" t="shared" si="0" ref="O45:O46">+8.1</f>
        <v>8.1</v>
      </c>
      <c r="P45" s="30"/>
      <c r="Q45" s="31">
        <v>1981</v>
      </c>
      <c r="R45" s="32" t="s">
        <v>321</v>
      </c>
      <c r="S45" s="32">
        <v>1496</v>
      </c>
      <c r="T45" s="32">
        <v>0.524</v>
      </c>
      <c r="U45" s="32"/>
      <c r="W45" s="31">
        <v>1981</v>
      </c>
      <c r="X45" s="32" t="s">
        <v>13</v>
      </c>
      <c r="Y45" s="32">
        <v>457</v>
      </c>
      <c r="Z45" s="32">
        <v>604</v>
      </c>
      <c r="AA45" s="32">
        <v>0.757</v>
      </c>
    </row>
    <row r="46" spans="1:27" ht="15.75">
      <c r="A46" s="31">
        <v>1980</v>
      </c>
      <c r="B46" s="32" t="s">
        <v>8</v>
      </c>
      <c r="C46" s="32">
        <v>29</v>
      </c>
      <c r="D46" s="32">
        <v>2276</v>
      </c>
      <c r="E46" s="32">
        <v>78.4</v>
      </c>
      <c r="G46" s="31">
        <v>1980</v>
      </c>
      <c r="H46" s="32" t="s">
        <v>13</v>
      </c>
      <c r="I46" s="32">
        <v>27</v>
      </c>
      <c r="J46" s="32">
        <v>1539</v>
      </c>
      <c r="K46" s="32">
        <v>57</v>
      </c>
      <c r="M46" s="32">
        <v>1980</v>
      </c>
      <c r="N46" s="32" t="s">
        <v>12</v>
      </c>
      <c r="O46" s="32">
        <f t="shared" si="0"/>
        <v>8.1</v>
      </c>
      <c r="P46" s="30"/>
      <c r="Q46" s="31">
        <v>1980</v>
      </c>
      <c r="R46" s="32" t="s">
        <v>13</v>
      </c>
      <c r="S46" s="32">
        <v>641</v>
      </c>
      <c r="T46" s="32">
        <v>1226</v>
      </c>
      <c r="U46" s="32">
        <v>0.523</v>
      </c>
      <c r="W46" s="31">
        <v>1980</v>
      </c>
      <c r="X46" s="32" t="s">
        <v>322</v>
      </c>
      <c r="Y46" s="32">
        <v>377</v>
      </c>
      <c r="Z46" s="32">
        <v>478</v>
      </c>
      <c r="AA46" s="32">
        <v>0.789</v>
      </c>
    </row>
    <row r="47" spans="1:27" ht="15.75">
      <c r="A47" s="31">
        <v>1979</v>
      </c>
      <c r="B47" s="32" t="s">
        <v>11</v>
      </c>
      <c r="C47" s="32">
        <v>28</v>
      </c>
      <c r="D47" s="32">
        <v>2306</v>
      </c>
      <c r="E47" s="32">
        <v>82.4</v>
      </c>
      <c r="G47" s="31">
        <v>1979</v>
      </c>
      <c r="H47" s="32" t="s">
        <v>13</v>
      </c>
      <c r="I47" s="32">
        <v>22</v>
      </c>
      <c r="J47" s="32">
        <v>1292</v>
      </c>
      <c r="K47" s="32">
        <v>58.7</v>
      </c>
      <c r="M47" s="32">
        <v>1979</v>
      </c>
      <c r="N47" s="32" t="s">
        <v>23</v>
      </c>
      <c r="O47" s="32">
        <f>+9</f>
        <v>9</v>
      </c>
      <c r="P47" s="30"/>
      <c r="Q47" s="31">
        <v>1979</v>
      </c>
      <c r="R47" s="32" t="s">
        <v>7</v>
      </c>
      <c r="S47" s="32">
        <v>700</v>
      </c>
      <c r="T47" s="32">
        <v>1371</v>
      </c>
      <c r="U47" s="32">
        <v>0.511</v>
      </c>
      <c r="W47" s="31">
        <v>1979</v>
      </c>
      <c r="X47" s="32" t="s">
        <v>323</v>
      </c>
      <c r="Y47" s="32">
        <v>364</v>
      </c>
      <c r="Z47" s="32">
        <v>460</v>
      </c>
      <c r="AA47" s="32">
        <v>0.791</v>
      </c>
    </row>
    <row r="48" spans="1:27" ht="15.75">
      <c r="A48" s="31">
        <v>1978</v>
      </c>
      <c r="B48" s="32" t="s">
        <v>16</v>
      </c>
      <c r="C48" s="32">
        <v>26</v>
      </c>
      <c r="D48" s="32">
        <v>2141</v>
      </c>
      <c r="E48" s="32">
        <v>82.3</v>
      </c>
      <c r="G48" s="31">
        <v>1978</v>
      </c>
      <c r="H48" s="32" t="s">
        <v>13</v>
      </c>
      <c r="I48" s="32">
        <v>23</v>
      </c>
      <c r="J48" s="32">
        <v>1407</v>
      </c>
      <c r="K48" s="32">
        <v>61.2</v>
      </c>
      <c r="M48" s="32">
        <v>1978</v>
      </c>
      <c r="N48" s="32" t="s">
        <v>23</v>
      </c>
      <c r="O48" s="32">
        <f>+8.7</f>
        <v>8.7</v>
      </c>
      <c r="P48" s="30"/>
      <c r="Q48" s="31">
        <v>1978</v>
      </c>
      <c r="R48" s="32" t="s">
        <v>324</v>
      </c>
      <c r="S48" s="32">
        <v>1484</v>
      </c>
      <c r="T48" s="32">
        <v>0.506</v>
      </c>
      <c r="U48" s="32"/>
      <c r="W48" s="31">
        <v>1978</v>
      </c>
      <c r="X48" s="32" t="s">
        <v>325</v>
      </c>
      <c r="Y48" s="32">
        <v>451</v>
      </c>
      <c r="Z48" s="32">
        <v>0.754</v>
      </c>
      <c r="AA48" s="32"/>
    </row>
    <row r="49" spans="1:27" ht="15.75">
      <c r="A49" s="31">
        <v>1977</v>
      </c>
      <c r="B49" s="32" t="s">
        <v>15</v>
      </c>
      <c r="C49" s="32">
        <v>24</v>
      </c>
      <c r="D49" s="32">
        <v>1860</v>
      </c>
      <c r="E49" s="32">
        <v>77.5</v>
      </c>
      <c r="G49" s="31">
        <v>1977</v>
      </c>
      <c r="H49" s="32" t="s">
        <v>13</v>
      </c>
      <c r="I49" s="32">
        <v>28</v>
      </c>
      <c r="J49" s="32">
        <v>1763</v>
      </c>
      <c r="K49" s="32">
        <v>63</v>
      </c>
      <c r="M49" s="32">
        <v>1977</v>
      </c>
      <c r="N49" s="32" t="s">
        <v>12</v>
      </c>
      <c r="O49" s="32">
        <f>6</f>
        <v>6</v>
      </c>
      <c r="P49" s="30"/>
      <c r="Q49" s="31">
        <v>1977</v>
      </c>
      <c r="R49" s="32" t="s">
        <v>12</v>
      </c>
      <c r="S49" s="32">
        <v>830</v>
      </c>
      <c r="T49" s="32">
        <v>1646</v>
      </c>
      <c r="U49" s="32">
        <v>0.504</v>
      </c>
      <c r="W49" s="31">
        <v>1977</v>
      </c>
      <c r="X49" s="32" t="s">
        <v>326</v>
      </c>
      <c r="Y49" s="32">
        <v>459</v>
      </c>
      <c r="Z49" s="32">
        <v>0.767</v>
      </c>
      <c r="AA49" s="32"/>
    </row>
    <row r="50" spans="1:27" ht="15.75">
      <c r="A50" s="31">
        <v>1976</v>
      </c>
      <c r="B50" s="32" t="s">
        <v>19</v>
      </c>
      <c r="C50" s="32">
        <v>27</v>
      </c>
      <c r="D50" s="32">
        <v>2041</v>
      </c>
      <c r="E50" s="32">
        <v>75.6</v>
      </c>
      <c r="G50" s="31">
        <v>1976</v>
      </c>
      <c r="H50" s="32" t="s">
        <v>12</v>
      </c>
      <c r="I50" s="32">
        <v>29</v>
      </c>
      <c r="J50" s="32">
        <v>1617</v>
      </c>
      <c r="K50" s="32">
        <v>55.8</v>
      </c>
      <c r="M50" s="32">
        <v>1976</v>
      </c>
      <c r="N50" s="32" t="s">
        <v>12</v>
      </c>
      <c r="O50" s="32">
        <f>9.4</f>
        <v>9.4</v>
      </c>
      <c r="P50" s="30"/>
      <c r="Q50" s="31">
        <v>1976</v>
      </c>
      <c r="R50" s="32" t="s">
        <v>15</v>
      </c>
      <c r="S50" s="32">
        <v>710</v>
      </c>
      <c r="T50" s="32">
        <v>1448</v>
      </c>
      <c r="U50" s="32">
        <v>0.49</v>
      </c>
      <c r="W50" s="31">
        <v>1976</v>
      </c>
      <c r="X50" s="32" t="s">
        <v>12</v>
      </c>
      <c r="Y50" s="32">
        <v>311</v>
      </c>
      <c r="Z50" s="32">
        <v>423</v>
      </c>
      <c r="AA50" s="32">
        <v>0.735</v>
      </c>
    </row>
    <row r="51" spans="1:27" ht="15.75">
      <c r="A51" s="31">
        <v>1975</v>
      </c>
      <c r="B51" s="32" t="s">
        <v>16</v>
      </c>
      <c r="C51" s="32">
        <v>23</v>
      </c>
      <c r="D51" s="32">
        <v>1751</v>
      </c>
      <c r="E51" s="32">
        <v>76.1</v>
      </c>
      <c r="G51" s="31">
        <v>1975</v>
      </c>
      <c r="H51" s="32" t="s">
        <v>13</v>
      </c>
      <c r="I51" s="32">
        <v>23</v>
      </c>
      <c r="J51" s="32">
        <v>1260</v>
      </c>
      <c r="K51" s="32">
        <v>54.8</v>
      </c>
      <c r="M51" s="32">
        <v>1975</v>
      </c>
      <c r="N51" s="32" t="s">
        <v>17</v>
      </c>
      <c r="O51" s="32">
        <f>6</f>
        <v>6</v>
      </c>
      <c r="P51" s="30"/>
      <c r="Q51" s="31">
        <v>1975</v>
      </c>
      <c r="R51" s="32" t="s">
        <v>13</v>
      </c>
      <c r="S51" s="32">
        <v>526</v>
      </c>
      <c r="T51" s="32">
        <v>1067</v>
      </c>
      <c r="U51" s="32">
        <v>0.493</v>
      </c>
      <c r="W51" s="31">
        <v>1975</v>
      </c>
      <c r="X51" s="32" t="s">
        <v>316</v>
      </c>
      <c r="Y51" s="32">
        <v>298</v>
      </c>
      <c r="Z51" s="32">
        <v>379</v>
      </c>
      <c r="AA51" s="32">
        <v>0.786</v>
      </c>
    </row>
    <row r="52" spans="1:27" ht="15.75">
      <c r="A52" s="31">
        <v>1974</v>
      </c>
      <c r="B52" s="32" t="s">
        <v>16</v>
      </c>
      <c r="C52" s="32">
        <v>26</v>
      </c>
      <c r="D52" s="32">
        <v>2103</v>
      </c>
      <c r="E52" s="32">
        <v>80.9</v>
      </c>
      <c r="G52" s="31">
        <v>1974</v>
      </c>
      <c r="H52" s="32" t="s">
        <v>13</v>
      </c>
      <c r="I52" s="32">
        <v>22</v>
      </c>
      <c r="J52" s="32">
        <v>1118</v>
      </c>
      <c r="K52" s="32">
        <v>50.8</v>
      </c>
      <c r="M52" s="32">
        <v>1974</v>
      </c>
      <c r="N52" s="32" t="s">
        <v>16</v>
      </c>
      <c r="O52" s="32">
        <f>13</f>
        <v>13</v>
      </c>
      <c r="P52" s="30"/>
      <c r="Q52" s="31">
        <v>1974</v>
      </c>
      <c r="R52" s="32" t="s">
        <v>316</v>
      </c>
      <c r="S52" s="32">
        <v>560</v>
      </c>
      <c r="T52" s="32">
        <v>1056</v>
      </c>
      <c r="U52" s="32">
        <v>0.53</v>
      </c>
      <c r="W52" s="31">
        <v>1974</v>
      </c>
      <c r="X52" s="32" t="s">
        <v>13</v>
      </c>
      <c r="Y52" s="32">
        <v>259</v>
      </c>
      <c r="Z52" s="32">
        <v>343</v>
      </c>
      <c r="AA52" s="32">
        <v>0.755</v>
      </c>
    </row>
    <row r="53" spans="1:27" ht="15.75">
      <c r="A53" s="31">
        <v>1973</v>
      </c>
      <c r="B53" s="32" t="s">
        <v>6</v>
      </c>
      <c r="C53" s="32">
        <v>27</v>
      </c>
      <c r="D53" s="32">
        <v>2068</v>
      </c>
      <c r="E53" s="32">
        <v>76.6</v>
      </c>
      <c r="G53" s="31">
        <v>1973</v>
      </c>
      <c r="H53" s="32" t="s">
        <v>13</v>
      </c>
      <c r="I53" s="32">
        <v>23</v>
      </c>
      <c r="J53" s="32">
        <v>1180</v>
      </c>
      <c r="K53" s="32">
        <v>51.3</v>
      </c>
      <c r="M53" s="32">
        <v>1973</v>
      </c>
      <c r="N53" s="32" t="s">
        <v>6</v>
      </c>
      <c r="O53" s="32">
        <f>+9.6</f>
        <v>9.6</v>
      </c>
      <c r="P53" s="30"/>
      <c r="Q53" s="31">
        <v>1973</v>
      </c>
      <c r="R53" s="32" t="s">
        <v>13</v>
      </c>
      <c r="S53" s="32">
        <v>599</v>
      </c>
      <c r="T53" s="32">
        <v>1151</v>
      </c>
      <c r="U53" s="32">
        <v>0.521</v>
      </c>
      <c r="W53" s="31">
        <v>1973</v>
      </c>
      <c r="X53" s="32" t="s">
        <v>13</v>
      </c>
      <c r="Y53" s="32">
        <v>335</v>
      </c>
      <c r="Z53" s="32">
        <v>461</v>
      </c>
      <c r="AA53" s="32">
        <v>0.726</v>
      </c>
    </row>
    <row r="54" spans="1:27" ht="15.75">
      <c r="A54" s="31">
        <v>1972</v>
      </c>
      <c r="B54" s="32" t="s">
        <v>6</v>
      </c>
      <c r="C54" s="32">
        <v>24</v>
      </c>
      <c r="D54" s="32">
        <v>2033</v>
      </c>
      <c r="E54" s="32">
        <v>84.7</v>
      </c>
      <c r="G54" s="31">
        <v>1972</v>
      </c>
      <c r="H54" s="32" t="s">
        <v>12</v>
      </c>
      <c r="I54" s="32">
        <v>25</v>
      </c>
      <c r="J54" s="32">
        <v>1553</v>
      </c>
      <c r="K54" s="32">
        <v>62.1</v>
      </c>
      <c r="M54" s="30"/>
      <c r="N54" s="30"/>
      <c r="O54" s="30"/>
      <c r="P54" s="30"/>
      <c r="Q54" s="31">
        <v>1972</v>
      </c>
      <c r="R54" s="32" t="s">
        <v>327</v>
      </c>
      <c r="S54" s="32">
        <v>1575</v>
      </c>
      <c r="T54" s="32">
        <v>0.52</v>
      </c>
      <c r="U54" s="32"/>
      <c r="W54" s="31">
        <v>1972</v>
      </c>
      <c r="X54" s="32" t="s">
        <v>19</v>
      </c>
      <c r="Y54" s="32">
        <v>543</v>
      </c>
      <c r="Z54" s="32">
        <v>712</v>
      </c>
      <c r="AA54" s="32">
        <v>0.763</v>
      </c>
    </row>
    <row r="55" spans="1:27" ht="15.75">
      <c r="A55" s="31">
        <v>1971</v>
      </c>
      <c r="B55" s="32" t="s">
        <v>16</v>
      </c>
      <c r="C55" s="32">
        <v>23</v>
      </c>
      <c r="D55" s="32">
        <v>2028</v>
      </c>
      <c r="E55" s="32">
        <v>88.2</v>
      </c>
      <c r="G55" s="31">
        <v>1971</v>
      </c>
      <c r="H55" s="32" t="s">
        <v>12</v>
      </c>
      <c r="I55" s="32">
        <v>24</v>
      </c>
      <c r="J55" s="32">
        <v>1587</v>
      </c>
      <c r="K55" s="32">
        <v>66.1</v>
      </c>
      <c r="M55" s="34"/>
      <c r="N55" s="34"/>
      <c r="O55" s="34"/>
      <c r="P55" s="34"/>
      <c r="Q55" s="31">
        <v>1971</v>
      </c>
      <c r="R55" s="32" t="s">
        <v>328</v>
      </c>
      <c r="S55" s="32">
        <v>1636</v>
      </c>
      <c r="T55" s="32">
        <v>0.513</v>
      </c>
      <c r="U55" s="32"/>
      <c r="W55" s="31">
        <v>1971</v>
      </c>
      <c r="X55" s="32" t="s">
        <v>16</v>
      </c>
      <c r="Y55" s="32">
        <v>460</v>
      </c>
      <c r="Z55" s="32">
        <v>531</v>
      </c>
      <c r="AA55" s="32">
        <v>0.753</v>
      </c>
    </row>
    <row r="56" spans="1:27" ht="15.75">
      <c r="A56" s="31">
        <v>1970</v>
      </c>
      <c r="B56" s="32" t="s">
        <v>329</v>
      </c>
      <c r="C56" s="32">
        <v>23</v>
      </c>
      <c r="D56" s="32">
        <v>2271</v>
      </c>
      <c r="E56" s="32">
        <v>98.7</v>
      </c>
      <c r="G56" s="31">
        <v>1970</v>
      </c>
      <c r="H56" s="32" t="s">
        <v>12</v>
      </c>
      <c r="I56" s="32">
        <v>26</v>
      </c>
      <c r="J56" s="32">
        <v>1583</v>
      </c>
      <c r="K56" s="32">
        <v>60.9</v>
      </c>
      <c r="M56" s="34"/>
      <c r="N56" s="34"/>
      <c r="O56" s="34"/>
      <c r="P56" s="34"/>
      <c r="Q56" s="31">
        <v>1970</v>
      </c>
      <c r="R56" s="32" t="s">
        <v>330</v>
      </c>
      <c r="S56" s="32">
        <v>1534</v>
      </c>
      <c r="T56" s="32">
        <v>0.498</v>
      </c>
      <c r="U56" s="32"/>
      <c r="W56" s="31">
        <v>1970</v>
      </c>
      <c r="X56" s="32" t="s">
        <v>331</v>
      </c>
      <c r="Y56" s="32">
        <v>571</v>
      </c>
      <c r="Z56" s="32">
        <v>714</v>
      </c>
      <c r="AA56" s="32">
        <v>0.8</v>
      </c>
    </row>
    <row r="57" spans="1:27" ht="15.75">
      <c r="A57" s="31">
        <v>1969</v>
      </c>
      <c r="B57" s="32" t="s">
        <v>329</v>
      </c>
      <c r="C57" s="32">
        <v>26</v>
      </c>
      <c r="D57" s="32">
        <v>2397</v>
      </c>
      <c r="E57" s="32">
        <v>92.1</v>
      </c>
      <c r="G57" s="31">
        <v>1969</v>
      </c>
      <c r="H57" s="32" t="s">
        <v>12</v>
      </c>
      <c r="I57" s="32">
        <v>25</v>
      </c>
      <c r="J57" s="32">
        <v>1545</v>
      </c>
      <c r="K57" s="32">
        <v>61.8</v>
      </c>
      <c r="M57" s="34"/>
      <c r="N57" s="34"/>
      <c r="O57" s="34"/>
      <c r="P57" s="34"/>
      <c r="Q57" s="31">
        <v>1969</v>
      </c>
      <c r="R57" s="32" t="s">
        <v>329</v>
      </c>
      <c r="S57" s="32">
        <v>907</v>
      </c>
      <c r="T57" s="32">
        <v>1855</v>
      </c>
      <c r="U57" s="32">
        <v>0.488</v>
      </c>
      <c r="W57" s="31">
        <v>1969</v>
      </c>
      <c r="X57" s="32" t="s">
        <v>332</v>
      </c>
      <c r="Y57" s="32">
        <v>583</v>
      </c>
      <c r="Z57" s="32">
        <v>727</v>
      </c>
      <c r="AA57" s="32">
        <v>0.801</v>
      </c>
    </row>
    <row r="58" spans="1:27" ht="15.75">
      <c r="A58" s="31">
        <v>1968</v>
      </c>
      <c r="B58" s="32" t="s">
        <v>329</v>
      </c>
      <c r="C58" s="32">
        <v>28</v>
      </c>
      <c r="D58" s="32">
        <v>2762</v>
      </c>
      <c r="E58" s="32">
        <v>98.1</v>
      </c>
      <c r="G58" s="31">
        <v>1968</v>
      </c>
      <c r="H58" s="32" t="s">
        <v>12</v>
      </c>
      <c r="I58" s="32">
        <v>26</v>
      </c>
      <c r="J58" s="32">
        <v>1681</v>
      </c>
      <c r="K58" s="32">
        <v>64.6</v>
      </c>
      <c r="M58" s="34"/>
      <c r="N58" s="34"/>
      <c r="O58" s="34"/>
      <c r="P58" s="34"/>
      <c r="Q58" s="31">
        <v>1968</v>
      </c>
      <c r="R58" s="32" t="s">
        <v>17</v>
      </c>
      <c r="S58" s="32">
        <v>659</v>
      </c>
      <c r="T58" s="32">
        <v>1390</v>
      </c>
      <c r="U58" s="32">
        <v>0.474</v>
      </c>
      <c r="W58" s="31">
        <v>1968</v>
      </c>
      <c r="X58" s="32" t="s">
        <v>332</v>
      </c>
      <c r="Y58" s="32">
        <v>684</v>
      </c>
      <c r="Z58" s="32">
        <v>858</v>
      </c>
      <c r="AA58" s="32">
        <v>0.797</v>
      </c>
    </row>
    <row r="59" spans="1:27" ht="15.75">
      <c r="A59" s="31">
        <v>1967</v>
      </c>
      <c r="B59" s="32" t="s">
        <v>329</v>
      </c>
      <c r="C59" s="32">
        <v>22</v>
      </c>
      <c r="D59" s="32">
        <v>1847</v>
      </c>
      <c r="E59" s="32">
        <v>83.9</v>
      </c>
      <c r="G59" s="31">
        <v>1967</v>
      </c>
      <c r="H59" s="32" t="s">
        <v>12</v>
      </c>
      <c r="I59" s="32">
        <v>24</v>
      </c>
      <c r="J59" s="32">
        <v>1494</v>
      </c>
      <c r="K59" s="32">
        <v>62.2</v>
      </c>
      <c r="M59" s="34"/>
      <c r="N59" s="34"/>
      <c r="O59" s="34"/>
      <c r="P59" s="34"/>
      <c r="Q59" s="31">
        <v>1967</v>
      </c>
      <c r="R59" s="32" t="s">
        <v>14</v>
      </c>
      <c r="S59" s="32">
        <v>1002</v>
      </c>
      <c r="T59" s="32">
        <v>2182</v>
      </c>
      <c r="U59" s="32">
        <v>0.459</v>
      </c>
      <c r="W59" s="31">
        <v>1967</v>
      </c>
      <c r="X59" s="32" t="s">
        <v>333</v>
      </c>
      <c r="Y59" s="32">
        <v>626</v>
      </c>
      <c r="Z59" s="32">
        <v>0.777</v>
      </c>
      <c r="AA59" s="32"/>
    </row>
    <row r="60" spans="1:27" ht="15.75">
      <c r="A60" s="31">
        <v>1966</v>
      </c>
      <c r="B60" s="32" t="s">
        <v>9</v>
      </c>
      <c r="C60" s="32">
        <v>28</v>
      </c>
      <c r="D60" s="32">
        <v>2277</v>
      </c>
      <c r="E60" s="32">
        <v>81.3</v>
      </c>
      <c r="G60" s="31">
        <v>1966</v>
      </c>
      <c r="H60" s="32" t="s">
        <v>11</v>
      </c>
      <c r="I60" s="32">
        <v>23</v>
      </c>
      <c r="J60" s="32">
        <v>1415</v>
      </c>
      <c r="K60" s="32">
        <v>61.5</v>
      </c>
      <c r="M60" s="34"/>
      <c r="N60" s="34"/>
      <c r="O60" s="34"/>
      <c r="P60" s="34"/>
      <c r="Q60" s="31">
        <v>1966</v>
      </c>
      <c r="R60" s="32" t="s">
        <v>9</v>
      </c>
      <c r="S60" s="32">
        <v>922</v>
      </c>
      <c r="T60" s="32">
        <v>2015</v>
      </c>
      <c r="U60" s="32">
        <v>0.458</v>
      </c>
      <c r="W60" s="31">
        <v>1966</v>
      </c>
      <c r="X60" s="32" t="s">
        <v>16</v>
      </c>
      <c r="Y60" s="32">
        <v>479</v>
      </c>
      <c r="Z60" s="32">
        <v>624</v>
      </c>
      <c r="AA60" s="32">
        <v>0.768</v>
      </c>
    </row>
    <row r="61" spans="1:27" ht="15.75">
      <c r="A61" s="31">
        <v>1965</v>
      </c>
      <c r="B61" s="32" t="s">
        <v>6</v>
      </c>
      <c r="C61" s="32">
        <v>21</v>
      </c>
      <c r="D61" s="32">
        <v>1647</v>
      </c>
      <c r="E61" s="32">
        <v>78</v>
      </c>
      <c r="G61" s="31">
        <v>1965</v>
      </c>
      <c r="H61" s="32" t="s">
        <v>12</v>
      </c>
      <c r="I61" s="32">
        <v>22</v>
      </c>
      <c r="J61" s="32">
        <v>1248</v>
      </c>
      <c r="K61" s="32">
        <v>56.7</v>
      </c>
      <c r="M61" s="34"/>
      <c r="N61" s="34"/>
      <c r="O61" s="34"/>
      <c r="P61" s="34"/>
      <c r="Q61" s="31">
        <v>1965</v>
      </c>
      <c r="R61" s="32" t="s">
        <v>15</v>
      </c>
      <c r="S61" s="32">
        <v>651</v>
      </c>
      <c r="T61" s="32">
        <v>1447</v>
      </c>
      <c r="U61" s="32">
        <v>0.45</v>
      </c>
      <c r="W61" s="31">
        <v>1965</v>
      </c>
      <c r="X61" s="32" t="s">
        <v>12</v>
      </c>
      <c r="Y61" s="32" t="s">
        <v>334</v>
      </c>
      <c r="Z61" s="32" t="s">
        <v>334</v>
      </c>
      <c r="AA61" s="32">
        <v>0.751</v>
      </c>
    </row>
    <row r="62" spans="1:27" ht="15.75">
      <c r="A62" s="31">
        <v>1964</v>
      </c>
      <c r="B62" s="32" t="s">
        <v>14</v>
      </c>
      <c r="C62" s="32">
        <v>23</v>
      </c>
      <c r="D62" s="32">
        <v>1796</v>
      </c>
      <c r="E62" s="32">
        <v>78.1</v>
      </c>
      <c r="G62" s="31">
        <v>1964</v>
      </c>
      <c r="H62" s="32" t="s">
        <v>335</v>
      </c>
      <c r="I62" s="32">
        <v>23</v>
      </c>
      <c r="J62" s="32">
        <v>1186</v>
      </c>
      <c r="K62" s="32">
        <v>51.6</v>
      </c>
      <c r="M62" s="34"/>
      <c r="N62" s="34"/>
      <c r="O62" s="34"/>
      <c r="P62" s="34"/>
      <c r="Q62" s="34"/>
      <c r="W62" s="31">
        <v>1964</v>
      </c>
      <c r="X62" s="32" t="s">
        <v>19</v>
      </c>
      <c r="Y62" s="32" t="s">
        <v>334</v>
      </c>
      <c r="Z62" s="32" t="s">
        <v>334</v>
      </c>
      <c r="AA62" s="32">
        <v>0.731</v>
      </c>
    </row>
    <row r="63" spans="1:27" ht="15.75">
      <c r="A63" s="31">
        <v>1963</v>
      </c>
      <c r="B63" s="32" t="s">
        <v>14</v>
      </c>
      <c r="C63" s="32">
        <v>26</v>
      </c>
      <c r="D63" s="32">
        <v>1942</v>
      </c>
      <c r="E63" s="32">
        <v>74.7</v>
      </c>
      <c r="G63" s="31">
        <v>1963</v>
      </c>
      <c r="H63" s="32" t="s">
        <v>335</v>
      </c>
      <c r="I63" s="32">
        <v>28</v>
      </c>
      <c r="J63" s="32">
        <v>1285</v>
      </c>
      <c r="K63" s="32">
        <v>45.9</v>
      </c>
      <c r="M63" s="34"/>
      <c r="N63" s="34"/>
      <c r="O63" s="34"/>
      <c r="P63" s="34"/>
      <c r="Q63" s="34"/>
      <c r="W63" s="31">
        <v>1963</v>
      </c>
      <c r="X63" s="32" t="s">
        <v>336</v>
      </c>
      <c r="Y63" s="32">
        <v>481</v>
      </c>
      <c r="Z63" s="32">
        <v>0.717</v>
      </c>
      <c r="AA63" s="32"/>
    </row>
    <row r="64" spans="1:27" ht="15.75">
      <c r="A64" s="31">
        <v>1962</v>
      </c>
      <c r="B64" s="32" t="s">
        <v>7</v>
      </c>
      <c r="C64" s="32">
        <v>20</v>
      </c>
      <c r="D64" s="32">
        <v>1398</v>
      </c>
      <c r="E64" s="32">
        <v>69.9</v>
      </c>
      <c r="G64" s="31">
        <v>1962</v>
      </c>
      <c r="H64" s="32" t="s">
        <v>335</v>
      </c>
      <c r="I64" s="32">
        <v>26</v>
      </c>
      <c r="J64" s="32">
        <v>1098</v>
      </c>
      <c r="K64" s="32">
        <v>41.9</v>
      </c>
      <c r="M64" s="34"/>
      <c r="N64" s="34"/>
      <c r="O64" s="34"/>
      <c r="P64" s="34"/>
      <c r="Q64" s="34"/>
      <c r="W64" s="31">
        <v>1962</v>
      </c>
      <c r="X64" s="32" t="s">
        <v>23</v>
      </c>
      <c r="Y64" s="32">
        <v>326</v>
      </c>
      <c r="Z64" s="32">
        <v>451</v>
      </c>
      <c r="AA64" s="32">
        <v>0.712</v>
      </c>
    </row>
    <row r="65" spans="1:27" ht="15.75">
      <c r="A65" s="31">
        <v>1961</v>
      </c>
      <c r="B65" s="32" t="s">
        <v>9</v>
      </c>
      <c r="C65" s="32">
        <v>25</v>
      </c>
      <c r="D65" s="32">
        <v>2005</v>
      </c>
      <c r="E65" s="32">
        <v>80.2</v>
      </c>
      <c r="G65" s="2"/>
      <c r="M65" s="34"/>
      <c r="N65" s="34"/>
      <c r="O65" s="34"/>
      <c r="P65" s="34"/>
      <c r="Q65" s="34"/>
      <c r="W65" s="31">
        <v>1961</v>
      </c>
      <c r="X65" s="32" t="s">
        <v>337</v>
      </c>
      <c r="Y65" s="32" t="s">
        <v>334</v>
      </c>
      <c r="Z65" s="32">
        <v>0.73</v>
      </c>
      <c r="AA65" s="32"/>
    </row>
    <row r="66" spans="1:27" ht="15.75">
      <c r="A66" s="31">
        <v>1960</v>
      </c>
      <c r="B66" s="32" t="s">
        <v>11</v>
      </c>
      <c r="C66" s="32">
        <v>25</v>
      </c>
      <c r="D66" s="32">
        <v>1952</v>
      </c>
      <c r="E66" s="32">
        <v>78.1</v>
      </c>
      <c r="G66" s="2"/>
      <c r="M66" s="34"/>
      <c r="N66" s="34"/>
      <c r="O66" s="34"/>
      <c r="P66" s="34"/>
      <c r="Q66" s="34"/>
      <c r="W66" s="34"/>
      <c r="X66" s="30"/>
      <c r="Y66" s="30"/>
      <c r="Z66" s="30"/>
      <c r="AA66" s="30"/>
    </row>
    <row r="67" spans="1:27" ht="15.75">
      <c r="A67" s="2"/>
      <c r="G67" s="2"/>
      <c r="M67" s="34"/>
      <c r="N67" s="34"/>
      <c r="O67" s="34"/>
      <c r="P67" s="34"/>
      <c r="Q67" s="34"/>
      <c r="W67" s="34"/>
      <c r="X67" s="30"/>
      <c r="Y67" s="30"/>
      <c r="Z67" s="30"/>
      <c r="AA67" s="30"/>
    </row>
    <row r="68" spans="1:23" ht="15.75">
      <c r="A68" s="2"/>
      <c r="G68" s="2"/>
      <c r="M68" s="34"/>
      <c r="N68" s="34"/>
      <c r="O68" s="34"/>
      <c r="P68" s="34"/>
      <c r="Q68" s="34"/>
      <c r="W68" s="2"/>
    </row>
    <row r="69" spans="1:23" ht="15.75">
      <c r="A69" s="2"/>
      <c r="G69" s="2"/>
      <c r="M69" s="34"/>
      <c r="N69" s="34"/>
      <c r="O69" s="34"/>
      <c r="P69" s="34"/>
      <c r="Q69" s="34"/>
      <c r="W69" s="2"/>
    </row>
    <row r="70" spans="1:23" ht="15.75">
      <c r="A70" s="2"/>
      <c r="G70" s="2"/>
      <c r="M70" s="34"/>
      <c r="N70" s="34"/>
      <c r="O70" s="34"/>
      <c r="P70" s="34"/>
      <c r="Q70" s="34"/>
      <c r="W70" s="2"/>
    </row>
    <row r="71" spans="1:23" ht="15.75">
      <c r="A71" s="2"/>
      <c r="G71" s="2"/>
      <c r="M71" s="34"/>
      <c r="N71" s="34"/>
      <c r="O71" s="34"/>
      <c r="P71" s="34"/>
      <c r="Q71" s="34"/>
      <c r="W71" s="2"/>
    </row>
    <row r="72" spans="1:23" ht="15.75">
      <c r="A72" s="2"/>
      <c r="G72" s="2"/>
      <c r="M72" s="34"/>
      <c r="N72" s="34"/>
      <c r="O72" s="34"/>
      <c r="P72" s="34"/>
      <c r="Q72" s="34"/>
      <c r="W72" s="2"/>
    </row>
    <row r="73" spans="1:23" ht="15.75">
      <c r="A73" s="2"/>
      <c r="G73" s="2"/>
      <c r="M73" s="34"/>
      <c r="N73" s="34"/>
      <c r="O73" s="34"/>
      <c r="P73" s="34"/>
      <c r="Q73" s="34"/>
      <c r="W73" s="2"/>
    </row>
    <row r="74" spans="1:23" ht="15.75">
      <c r="A74" s="2"/>
      <c r="G74" s="2"/>
      <c r="M74" s="34"/>
      <c r="N74" s="34"/>
      <c r="O74" s="34"/>
      <c r="P74" s="34"/>
      <c r="Q74" s="34"/>
      <c r="W74" s="2"/>
    </row>
    <row r="75" spans="1:23" ht="15.75">
      <c r="A75" s="2"/>
      <c r="G75" s="2"/>
      <c r="M75" s="34"/>
      <c r="N75" s="34"/>
      <c r="O75" s="34"/>
      <c r="P75" s="34"/>
      <c r="Q75" s="34"/>
      <c r="W75" s="2"/>
    </row>
    <row r="76" spans="1:23" ht="15.75">
      <c r="A76" s="2"/>
      <c r="G76" s="2"/>
      <c r="M76" s="34"/>
      <c r="N76" s="34"/>
      <c r="O76" s="34"/>
      <c r="P76" s="34"/>
      <c r="Q76" s="34"/>
      <c r="W76" s="2"/>
    </row>
    <row r="77" spans="1:23" ht="15.75">
      <c r="A77" s="2"/>
      <c r="G77" s="2"/>
      <c r="M77" s="34"/>
      <c r="N77" s="34"/>
      <c r="O77" s="34"/>
      <c r="P77" s="34"/>
      <c r="Q77" s="34"/>
      <c r="W77" s="2"/>
    </row>
    <row r="78" spans="1:23" ht="15.75">
      <c r="A78" s="2"/>
      <c r="G78" s="2"/>
      <c r="M78" s="34"/>
      <c r="N78" s="34"/>
      <c r="O78" s="34"/>
      <c r="P78" s="34"/>
      <c r="Q78" s="34"/>
      <c r="W78" s="2"/>
    </row>
    <row r="79" spans="1:23" ht="15.75">
      <c r="A79" s="2"/>
      <c r="G79" s="2"/>
      <c r="M79" s="34"/>
      <c r="N79" s="34"/>
      <c r="O79" s="34"/>
      <c r="P79" s="34"/>
      <c r="Q79" s="34"/>
      <c r="W79" s="2"/>
    </row>
    <row r="80" spans="1:23" ht="15.75">
      <c r="A80" s="2"/>
      <c r="G80" s="2"/>
      <c r="M80" s="34"/>
      <c r="N80" s="34"/>
      <c r="O80" s="34"/>
      <c r="P80" s="34"/>
      <c r="Q80" s="34"/>
      <c r="W80" s="2"/>
    </row>
    <row r="81" spans="1:23" ht="15.75">
      <c r="A81" s="2"/>
      <c r="G81" s="2"/>
      <c r="M81" s="34"/>
      <c r="N81" s="34"/>
      <c r="O81" s="34"/>
      <c r="P81" s="34"/>
      <c r="Q81" s="34"/>
      <c r="W81" s="2"/>
    </row>
    <row r="82" spans="1:23" ht="15.75">
      <c r="A82" s="2"/>
      <c r="G82" s="2"/>
      <c r="M82" s="34"/>
      <c r="N82" s="34"/>
      <c r="O82" s="34"/>
      <c r="P82" s="34"/>
      <c r="Q82" s="34"/>
      <c r="W82" s="2"/>
    </row>
    <row r="83" spans="1:23" ht="15.75">
      <c r="A83" s="2"/>
      <c r="G83" s="2"/>
      <c r="M83" s="34"/>
      <c r="N83" s="34"/>
      <c r="O83" s="34"/>
      <c r="P83" s="34"/>
      <c r="Q83" s="34"/>
      <c r="W83" s="2"/>
    </row>
    <row r="84" spans="1:23" ht="15.75">
      <c r="A84" s="2"/>
      <c r="G84" s="2"/>
      <c r="M84" s="34"/>
      <c r="N84" s="34"/>
      <c r="O84" s="34"/>
      <c r="P84" s="34"/>
      <c r="Q84" s="34"/>
      <c r="W84" s="2"/>
    </row>
    <row r="85" spans="1:23" ht="15.75">
      <c r="A85" s="2"/>
      <c r="G85" s="2"/>
      <c r="M85" s="34"/>
      <c r="N85" s="34"/>
      <c r="O85" s="34"/>
      <c r="P85" s="34"/>
      <c r="Q85" s="34"/>
      <c r="W85" s="2"/>
    </row>
    <row r="86" spans="1:23" ht="15.75">
      <c r="A86" s="2"/>
      <c r="G86" s="2"/>
      <c r="M86" s="34"/>
      <c r="N86" s="34"/>
      <c r="O86" s="34"/>
      <c r="P86" s="34"/>
      <c r="Q86" s="34"/>
      <c r="W86" s="2"/>
    </row>
    <row r="87" spans="1:23" ht="15.75">
      <c r="A87" s="2"/>
      <c r="G87" s="2"/>
      <c r="M87" s="34"/>
      <c r="N87" s="34"/>
      <c r="O87" s="34"/>
      <c r="P87" s="34"/>
      <c r="Q87" s="34"/>
      <c r="W87" s="2"/>
    </row>
    <row r="88" spans="1:23" ht="15.75">
      <c r="A88" s="2"/>
      <c r="G88" s="2"/>
      <c r="M88" s="34"/>
      <c r="N88" s="34"/>
      <c r="O88" s="34"/>
      <c r="P88" s="34"/>
      <c r="Q88" s="34"/>
      <c r="W88" s="2"/>
    </row>
    <row r="89" spans="1:23" ht="15.75">
      <c r="A89" s="2"/>
      <c r="G89" s="2"/>
      <c r="M89" s="34"/>
      <c r="N89" s="34"/>
      <c r="O89" s="34"/>
      <c r="P89" s="34"/>
      <c r="Q89" s="34"/>
      <c r="W89" s="2"/>
    </row>
    <row r="90" spans="1:23" ht="15.75">
      <c r="A90" s="2"/>
      <c r="G90" s="2"/>
      <c r="M90" s="34"/>
      <c r="N90" s="34"/>
      <c r="O90" s="34"/>
      <c r="P90" s="34"/>
      <c r="Q90" s="34"/>
      <c r="W90" s="2"/>
    </row>
    <row r="91" spans="1:23" ht="15.75">
      <c r="A91" s="2"/>
      <c r="G91" s="2"/>
      <c r="M91" s="34"/>
      <c r="N91" s="34"/>
      <c r="O91" s="34"/>
      <c r="P91" s="34"/>
      <c r="Q91" s="34"/>
      <c r="W91" s="2"/>
    </row>
    <row r="92" spans="1:23" ht="15.75">
      <c r="A92" s="2"/>
      <c r="G92" s="2"/>
      <c r="M92" s="34"/>
      <c r="N92" s="34"/>
      <c r="O92" s="34"/>
      <c r="P92" s="34"/>
      <c r="Q92" s="34"/>
      <c r="W92" s="2"/>
    </row>
    <row r="93" spans="1:23" ht="15.75">
      <c r="A93" s="2"/>
      <c r="G93" s="2"/>
      <c r="M93" s="34"/>
      <c r="N93" s="34"/>
      <c r="O93" s="34"/>
      <c r="P93" s="34"/>
      <c r="Q93" s="34"/>
      <c r="W93" s="2"/>
    </row>
    <row r="94" spans="1:23" ht="15.75">
      <c r="A94" s="2"/>
      <c r="G94" s="2"/>
      <c r="M94" s="34"/>
      <c r="N94" s="34"/>
      <c r="O94" s="34"/>
      <c r="P94" s="34"/>
      <c r="Q94" s="34"/>
      <c r="W94" s="2"/>
    </row>
    <row r="95" spans="1:23" ht="15.75">
      <c r="A95" s="2"/>
      <c r="G95" s="2"/>
      <c r="M95" s="34"/>
      <c r="N95" s="34"/>
      <c r="O95" s="34"/>
      <c r="P95" s="34"/>
      <c r="Q95" s="34"/>
      <c r="W95" s="2"/>
    </row>
    <row r="96" spans="1:23" ht="15.75">
      <c r="A96" s="2"/>
      <c r="G96" s="2"/>
      <c r="M96" s="34"/>
      <c r="N96" s="34"/>
      <c r="O96" s="34"/>
      <c r="P96" s="34"/>
      <c r="Q96" s="34"/>
      <c r="W96" s="2"/>
    </row>
    <row r="97" spans="1:23" ht="15.75">
      <c r="A97" s="2"/>
      <c r="G97" s="2"/>
      <c r="M97" s="34"/>
      <c r="N97" s="34"/>
      <c r="O97" s="34"/>
      <c r="P97" s="34"/>
      <c r="Q97" s="34"/>
      <c r="W97" s="2"/>
    </row>
    <row r="98" spans="1:23" ht="15.75">
      <c r="A98" s="2"/>
      <c r="G98" s="2"/>
      <c r="M98" s="34"/>
      <c r="N98" s="34"/>
      <c r="O98" s="34"/>
      <c r="P98" s="34"/>
      <c r="Q98" s="34"/>
      <c r="W98" s="2"/>
    </row>
    <row r="99" spans="1:23" ht="15.75">
      <c r="A99" s="2"/>
      <c r="G99" s="2"/>
      <c r="M99" s="34"/>
      <c r="N99" s="34"/>
      <c r="O99" s="34"/>
      <c r="P99" s="34"/>
      <c r="Q99" s="34"/>
      <c r="W99" s="2"/>
    </row>
    <row r="100" spans="1:23" ht="15.75">
      <c r="A100" s="2"/>
      <c r="G100" s="2"/>
      <c r="M100" s="34"/>
      <c r="N100" s="34"/>
      <c r="O100" s="34"/>
      <c r="P100" s="34"/>
      <c r="Q100" s="34"/>
      <c r="W100" s="2"/>
    </row>
    <row r="101" spans="1:23" ht="15.75">
      <c r="A101" s="2"/>
      <c r="G101" s="2"/>
      <c r="M101" s="34"/>
      <c r="N101" s="34"/>
      <c r="O101" s="34"/>
      <c r="P101" s="34"/>
      <c r="Q101" s="34"/>
      <c r="W101" s="2"/>
    </row>
    <row r="102" spans="1:23" ht="15.75">
      <c r="A102" s="2"/>
      <c r="G102" s="2"/>
      <c r="M102" s="34"/>
      <c r="N102" s="34"/>
      <c r="O102" s="34"/>
      <c r="P102" s="34"/>
      <c r="Q102" s="34"/>
      <c r="W102" s="2"/>
    </row>
    <row r="103" spans="1:23" ht="15.75">
      <c r="A103" s="2"/>
      <c r="G103" s="2"/>
      <c r="M103" s="34"/>
      <c r="N103" s="34"/>
      <c r="O103" s="34"/>
      <c r="P103" s="34"/>
      <c r="Q103" s="34"/>
      <c r="W103" s="2"/>
    </row>
    <row r="104" spans="1:23" ht="15.75">
      <c r="A104" s="2"/>
      <c r="G104" s="2"/>
      <c r="M104" s="34"/>
      <c r="N104" s="34"/>
      <c r="O104" s="34"/>
      <c r="P104" s="34"/>
      <c r="Q104" s="34"/>
      <c r="W104" s="2"/>
    </row>
    <row r="105" spans="1:23" ht="15.75">
      <c r="A105" s="2"/>
      <c r="G105" s="2"/>
      <c r="M105" s="34"/>
      <c r="N105" s="34"/>
      <c r="O105" s="34"/>
      <c r="P105" s="34"/>
      <c r="Q105" s="34"/>
      <c r="W105" s="2"/>
    </row>
    <row r="106" spans="1:23" ht="15.75">
      <c r="A106" s="2"/>
      <c r="G106" s="2"/>
      <c r="M106" s="34"/>
      <c r="N106" s="34"/>
      <c r="O106" s="34"/>
      <c r="P106" s="34"/>
      <c r="Q106" s="34"/>
      <c r="W106" s="2"/>
    </row>
    <row r="107" spans="1:23" ht="15.75">
      <c r="A107" s="2"/>
      <c r="G107" s="2"/>
      <c r="M107" s="34"/>
      <c r="N107" s="34"/>
      <c r="O107" s="34"/>
      <c r="P107" s="34"/>
      <c r="Q107" s="34"/>
      <c r="W107" s="2"/>
    </row>
    <row r="108" spans="1:23" ht="15.75">
      <c r="A108" s="2"/>
      <c r="G108" s="2"/>
      <c r="M108" s="34"/>
      <c r="N108" s="34"/>
      <c r="O108" s="34"/>
      <c r="P108" s="34"/>
      <c r="Q108" s="34"/>
      <c r="W108" s="2"/>
    </row>
    <row r="109" spans="1:23" ht="15.75">
      <c r="A109" s="2"/>
      <c r="G109" s="2"/>
      <c r="M109" s="34"/>
      <c r="N109" s="34"/>
      <c r="O109" s="34"/>
      <c r="P109" s="34"/>
      <c r="Q109" s="34"/>
      <c r="W109" s="2"/>
    </row>
    <row r="110" spans="1:23" ht="15.75">
      <c r="A110" s="2"/>
      <c r="G110" s="2"/>
      <c r="M110" s="34"/>
      <c r="N110" s="34"/>
      <c r="O110" s="34"/>
      <c r="P110" s="34"/>
      <c r="Q110" s="34"/>
      <c r="W110" s="2"/>
    </row>
    <row r="111" spans="1:23" ht="15.75">
      <c r="A111" s="2"/>
      <c r="G111" s="2"/>
      <c r="M111" s="34"/>
      <c r="N111" s="34"/>
      <c r="O111" s="34"/>
      <c r="P111" s="34"/>
      <c r="Q111" s="34"/>
      <c r="W111" s="2"/>
    </row>
    <row r="112" spans="1:23" ht="15.75">
      <c r="A112" s="2"/>
      <c r="G112" s="2"/>
      <c r="M112" s="34"/>
      <c r="N112" s="34"/>
      <c r="O112" s="34"/>
      <c r="P112" s="34"/>
      <c r="Q112" s="34"/>
      <c r="W112" s="2"/>
    </row>
    <row r="113" spans="1:23" ht="15.75" customHeight="1">
      <c r="A113" s="2"/>
      <c r="G113" s="2"/>
      <c r="M113" s="2"/>
      <c r="N113" s="2"/>
      <c r="O113" s="2"/>
      <c r="P113" s="2"/>
      <c r="Q113" s="2"/>
      <c r="W113" s="2"/>
    </row>
    <row r="114" spans="1:23" ht="15.75" customHeight="1">
      <c r="A114" s="2"/>
      <c r="G114" s="2"/>
      <c r="M114" s="2"/>
      <c r="N114" s="2"/>
      <c r="O114" s="2"/>
      <c r="P114" s="2"/>
      <c r="Q114" s="2"/>
      <c r="W114" s="2"/>
    </row>
    <row r="115" spans="1:23" ht="15.75" customHeight="1">
      <c r="A115" s="2"/>
      <c r="G115" s="2"/>
      <c r="M115" s="2"/>
      <c r="N115" s="2"/>
      <c r="O115" s="2"/>
      <c r="P115" s="2"/>
      <c r="Q115" s="2"/>
      <c r="W115" s="2"/>
    </row>
    <row r="116" spans="1:23" ht="15.75" customHeight="1">
      <c r="A116" s="2"/>
      <c r="G116" s="2"/>
      <c r="M116" s="2"/>
      <c r="N116" s="2"/>
      <c r="O116" s="2"/>
      <c r="P116" s="2"/>
      <c r="Q116" s="2"/>
      <c r="W116" s="2"/>
    </row>
    <row r="117" spans="1:23" ht="15.75" customHeight="1">
      <c r="A117" s="2"/>
      <c r="G117" s="2"/>
      <c r="M117" s="2"/>
      <c r="N117" s="2"/>
      <c r="O117" s="2"/>
      <c r="P117" s="2"/>
      <c r="Q117" s="2"/>
      <c r="W117" s="2"/>
    </row>
    <row r="118" spans="1:23" ht="15.75" customHeight="1">
      <c r="A118" s="2"/>
      <c r="G118" s="2"/>
      <c r="M118" s="2"/>
      <c r="N118" s="2"/>
      <c r="O118" s="2"/>
      <c r="P118" s="2"/>
      <c r="Q118" s="2"/>
      <c r="W118" s="2"/>
    </row>
    <row r="119" spans="1:23" ht="15.75" customHeight="1">
      <c r="A119" s="2"/>
      <c r="G119" s="2"/>
      <c r="M119" s="2"/>
      <c r="N119" s="2"/>
      <c r="O119" s="2"/>
      <c r="P119" s="2"/>
      <c r="Q119" s="2"/>
      <c r="W119" s="2"/>
    </row>
    <row r="120" spans="1:23" ht="15.75" customHeight="1">
      <c r="A120" s="2"/>
      <c r="G120" s="2"/>
      <c r="M120" s="2"/>
      <c r="N120" s="2"/>
      <c r="O120" s="2"/>
      <c r="P120" s="2"/>
      <c r="Q120" s="2"/>
      <c r="W120" s="2"/>
    </row>
    <row r="121" spans="1:23" ht="15.75" customHeight="1">
      <c r="A121" s="2"/>
      <c r="G121" s="2"/>
      <c r="M121" s="2"/>
      <c r="N121" s="2"/>
      <c r="O121" s="2"/>
      <c r="P121" s="2"/>
      <c r="Q121" s="2"/>
      <c r="W121" s="2"/>
    </row>
    <row r="122" spans="1:23" ht="15.75" customHeight="1">
      <c r="A122" s="2"/>
      <c r="G122" s="2"/>
      <c r="M122" s="2"/>
      <c r="N122" s="2"/>
      <c r="O122" s="2"/>
      <c r="P122" s="2"/>
      <c r="Q122" s="2"/>
      <c r="W122" s="2"/>
    </row>
    <row r="123" spans="1:23" ht="15.75" customHeight="1">
      <c r="A123" s="2"/>
      <c r="G123" s="2"/>
      <c r="M123" s="2"/>
      <c r="N123" s="2"/>
      <c r="O123" s="2"/>
      <c r="P123" s="2"/>
      <c r="Q123" s="2"/>
      <c r="W123" s="2"/>
    </row>
    <row r="124" spans="1:23" ht="15.75" customHeight="1">
      <c r="A124" s="2"/>
      <c r="G124" s="2"/>
      <c r="M124" s="2"/>
      <c r="N124" s="2"/>
      <c r="O124" s="2"/>
      <c r="P124" s="2"/>
      <c r="Q124" s="2"/>
      <c r="W124" s="2"/>
    </row>
    <row r="125" spans="1:23" ht="15.75" customHeight="1">
      <c r="A125" s="2"/>
      <c r="G125" s="2"/>
      <c r="M125" s="2"/>
      <c r="N125" s="2"/>
      <c r="O125" s="2"/>
      <c r="P125" s="2"/>
      <c r="Q125" s="2"/>
      <c r="W125" s="2"/>
    </row>
    <row r="126" spans="1:23" ht="15.75" customHeight="1">
      <c r="A126" s="2"/>
      <c r="G126" s="2"/>
      <c r="M126" s="2"/>
      <c r="N126" s="2"/>
      <c r="O126" s="2"/>
      <c r="P126" s="2"/>
      <c r="Q126" s="2"/>
      <c r="W126" s="2"/>
    </row>
    <row r="127" spans="1:23" ht="15.75" customHeight="1">
      <c r="A127" s="2"/>
      <c r="G127" s="2"/>
      <c r="Q127" s="2"/>
      <c r="W127" s="2"/>
    </row>
    <row r="128" spans="1:23" ht="15.75" customHeight="1">
      <c r="A128" s="2"/>
      <c r="G128" s="2"/>
      <c r="Q128" s="2"/>
      <c r="W128" s="2"/>
    </row>
    <row r="129" spans="1:23" ht="15.75" customHeight="1">
      <c r="A129" s="2"/>
      <c r="G129" s="2"/>
      <c r="Q129" s="2"/>
      <c r="W129" s="2"/>
    </row>
    <row r="130" spans="1:23" ht="15.75" customHeight="1">
      <c r="A130" s="2"/>
      <c r="G130" s="2"/>
      <c r="Q130" s="2"/>
      <c r="W130" s="2"/>
    </row>
    <row r="131" spans="1:23" ht="15.75" customHeight="1">
      <c r="A131" s="2"/>
      <c r="G131" s="2"/>
      <c r="Q131" s="2"/>
      <c r="W131" s="2"/>
    </row>
    <row r="132" spans="1:23" ht="15.75" customHeight="1">
      <c r="A132" s="2"/>
      <c r="G132" s="2"/>
      <c r="Q132" s="2"/>
      <c r="W132" s="2"/>
    </row>
    <row r="133" spans="1:23" ht="15.75" customHeight="1">
      <c r="A133" s="2"/>
      <c r="G133" s="2"/>
      <c r="Q133" s="2"/>
      <c r="W133" s="2"/>
    </row>
    <row r="134" spans="1:23" ht="15.75" customHeight="1">
      <c r="A134" s="2"/>
      <c r="G134" s="2"/>
      <c r="Q134" s="2"/>
      <c r="W134" s="2"/>
    </row>
    <row r="135" spans="1:23" ht="15.75" customHeight="1">
      <c r="A135" s="2"/>
      <c r="G135" s="2"/>
      <c r="Q135" s="2"/>
      <c r="W135" s="2"/>
    </row>
    <row r="136" spans="1:23" ht="15.75" customHeight="1">
      <c r="A136" s="2"/>
      <c r="G136" s="2"/>
      <c r="Q136" s="2"/>
      <c r="W136" s="2"/>
    </row>
    <row r="137" spans="1:23" ht="15.75" customHeight="1">
      <c r="A137" s="2"/>
      <c r="G137" s="2"/>
      <c r="Q137" s="2"/>
      <c r="W137" s="2"/>
    </row>
    <row r="138" spans="1:23" ht="15.75" customHeight="1">
      <c r="A138" s="2"/>
      <c r="G138" s="2"/>
      <c r="Q138" s="2"/>
      <c r="W138" s="2"/>
    </row>
    <row r="139" spans="1:23" ht="15.75" customHeight="1">
      <c r="A139" s="2"/>
      <c r="G139" s="2"/>
      <c r="Q139" s="2"/>
      <c r="W139" s="2"/>
    </row>
    <row r="140" spans="1:23" ht="15.75" customHeight="1">
      <c r="A140" s="2"/>
      <c r="G140" s="2"/>
      <c r="Q140" s="2"/>
      <c r="W140" s="2"/>
    </row>
    <row r="141" spans="1:23" ht="15.75" customHeight="1">
      <c r="A141" s="2"/>
      <c r="G141" s="2"/>
      <c r="Q141" s="2"/>
      <c r="W141" s="2"/>
    </row>
    <row r="142" spans="1:23" ht="15.75" customHeight="1">
      <c r="A142" s="2"/>
      <c r="G142" s="2"/>
      <c r="Q142" s="2"/>
      <c r="W142" s="2"/>
    </row>
    <row r="143" spans="1:23" ht="15.75" customHeight="1">
      <c r="A143" s="2"/>
      <c r="G143" s="2"/>
      <c r="Q143" s="2"/>
      <c r="W143" s="2"/>
    </row>
    <row r="144" spans="1:23" ht="15.75" customHeight="1">
      <c r="A144" s="2"/>
      <c r="G144" s="2"/>
      <c r="Q144" s="2"/>
      <c r="W144" s="2"/>
    </row>
    <row r="145" spans="1:23" ht="15.75" customHeight="1">
      <c r="A145" s="2"/>
      <c r="G145" s="2"/>
      <c r="Q145" s="2"/>
      <c r="W145" s="2"/>
    </row>
    <row r="146" spans="1:23" ht="15.75" customHeight="1">
      <c r="A146" s="2"/>
      <c r="G146" s="2"/>
      <c r="Q146" s="2"/>
      <c r="W146" s="2"/>
    </row>
    <row r="147" spans="1:23" ht="15.75" customHeight="1">
      <c r="A147" s="2"/>
      <c r="G147" s="2"/>
      <c r="Q147" s="2"/>
      <c r="W147" s="2"/>
    </row>
    <row r="148" spans="1:23" ht="15.75" customHeight="1">
      <c r="A148" s="2"/>
      <c r="G148" s="2"/>
      <c r="Q148" s="2"/>
      <c r="W148" s="2"/>
    </row>
    <row r="149" spans="1:23" ht="15.75" customHeight="1">
      <c r="A149" s="2"/>
      <c r="G149" s="2"/>
      <c r="Q149" s="2"/>
      <c r="W149" s="2"/>
    </row>
    <row r="150" spans="1:23" ht="15.75" customHeight="1">
      <c r="A150" s="2"/>
      <c r="G150" s="2"/>
      <c r="Q150" s="2"/>
      <c r="W150" s="2"/>
    </row>
    <row r="151" spans="1:23" ht="15.75" customHeight="1">
      <c r="A151" s="2"/>
      <c r="G151" s="2"/>
      <c r="Q151" s="2"/>
      <c r="W151" s="2"/>
    </row>
    <row r="152" spans="1:23" ht="15.75" customHeight="1">
      <c r="A152" s="2"/>
      <c r="G152" s="2"/>
      <c r="Q152" s="2"/>
      <c r="W152" s="2"/>
    </row>
    <row r="153" spans="1:23" ht="15.75" customHeight="1">
      <c r="A153" s="2"/>
      <c r="G153" s="2"/>
      <c r="Q153" s="2"/>
      <c r="W153" s="2"/>
    </row>
    <row r="154" spans="1:23" ht="15.75" customHeight="1">
      <c r="A154" s="2"/>
      <c r="G154" s="2"/>
      <c r="Q154" s="2"/>
      <c r="W154" s="2"/>
    </row>
    <row r="155" spans="1:23" ht="15.75" customHeight="1">
      <c r="A155" s="2"/>
      <c r="G155" s="2"/>
      <c r="Q155" s="2"/>
      <c r="W155" s="2"/>
    </row>
    <row r="156" spans="1:23" ht="15.75" customHeight="1">
      <c r="A156" s="2"/>
      <c r="G156" s="2"/>
      <c r="Q156" s="2"/>
      <c r="W156" s="2"/>
    </row>
    <row r="157" spans="1:23" ht="15.75" customHeight="1">
      <c r="A157" s="2"/>
      <c r="G157" s="2"/>
      <c r="Q157" s="2"/>
      <c r="W157" s="2"/>
    </row>
    <row r="158" spans="1:23" ht="15.75" customHeight="1">
      <c r="A158" s="2"/>
      <c r="G158" s="2"/>
      <c r="Q158" s="2"/>
      <c r="W158" s="2"/>
    </row>
    <row r="159" spans="1:23" ht="15.75" customHeight="1">
      <c r="A159" s="2"/>
      <c r="G159" s="2"/>
      <c r="Q159" s="2"/>
      <c r="W159" s="2"/>
    </row>
    <row r="160" spans="1:23" ht="15.75" customHeight="1">
      <c r="A160" s="2"/>
      <c r="G160" s="2"/>
      <c r="Q160" s="2"/>
      <c r="W160" s="2"/>
    </row>
    <row r="161" spans="1:23" ht="15.75" customHeight="1">
      <c r="A161" s="2"/>
      <c r="G161" s="2"/>
      <c r="Q161" s="2"/>
      <c r="W161" s="2"/>
    </row>
    <row r="162" spans="1:23" ht="15.75" customHeight="1">
      <c r="A162" s="2"/>
      <c r="G162" s="2"/>
      <c r="Q162" s="2"/>
      <c r="W162" s="2"/>
    </row>
    <row r="163" spans="1:23" ht="15.75" customHeight="1">
      <c r="A163" s="2"/>
      <c r="G163" s="2"/>
      <c r="Q163" s="2"/>
      <c r="W163" s="2"/>
    </row>
    <row r="164" spans="1:23" ht="15.75" customHeight="1">
      <c r="A164" s="2"/>
      <c r="G164" s="2"/>
      <c r="Q164" s="2"/>
      <c r="W164" s="2"/>
    </row>
    <row r="165" spans="1:23" ht="15.75" customHeight="1">
      <c r="A165" s="2"/>
      <c r="G165" s="2"/>
      <c r="Q165" s="2"/>
      <c r="W165" s="2"/>
    </row>
    <row r="166" spans="1:23" ht="15.75" customHeight="1">
      <c r="A166" s="2"/>
      <c r="G166" s="2"/>
      <c r="Q166" s="2"/>
      <c r="W166" s="2"/>
    </row>
    <row r="167" spans="1:23" ht="15.75" customHeight="1">
      <c r="A167" s="2"/>
      <c r="G167" s="2"/>
      <c r="Q167" s="2"/>
      <c r="W167" s="2"/>
    </row>
    <row r="168" spans="1:23" ht="15.75" customHeight="1">
      <c r="A168" s="2"/>
      <c r="G168" s="2"/>
      <c r="Q168" s="2"/>
      <c r="W168" s="2"/>
    </row>
    <row r="169" spans="1:23" ht="15.75" customHeight="1">
      <c r="A169" s="2"/>
      <c r="G169" s="2"/>
      <c r="Q169" s="2"/>
      <c r="W169" s="2"/>
    </row>
    <row r="170" spans="1:23" ht="15.75" customHeight="1">
      <c r="A170" s="2"/>
      <c r="G170" s="2"/>
      <c r="Q170" s="2"/>
      <c r="W170" s="2"/>
    </row>
    <row r="171" spans="1:23" ht="15.75" customHeight="1">
      <c r="A171" s="2"/>
      <c r="G171" s="2"/>
      <c r="Q171" s="2"/>
      <c r="W171" s="2"/>
    </row>
    <row r="172" spans="1:23" ht="15.75" customHeight="1">
      <c r="A172" s="2"/>
      <c r="G172" s="2"/>
      <c r="Q172" s="2"/>
      <c r="W172" s="2"/>
    </row>
    <row r="173" spans="1:23" ht="15.75" customHeight="1">
      <c r="A173" s="2"/>
      <c r="G173" s="2"/>
      <c r="Q173" s="2"/>
      <c r="W173" s="2"/>
    </row>
    <row r="174" spans="1:23" ht="15.75" customHeight="1">
      <c r="A174" s="2"/>
      <c r="G174" s="2"/>
      <c r="Q174" s="2"/>
      <c r="W174" s="2"/>
    </row>
    <row r="175" spans="1:23" ht="15.75" customHeight="1">
      <c r="A175" s="2"/>
      <c r="G175" s="2"/>
      <c r="Q175" s="2"/>
      <c r="W175" s="2"/>
    </row>
    <row r="176" spans="1:23" ht="15.75" customHeight="1">
      <c r="A176" s="2"/>
      <c r="G176" s="2"/>
      <c r="Q176" s="2"/>
      <c r="W176" s="2"/>
    </row>
    <row r="177" spans="1:23" ht="15.75" customHeight="1">
      <c r="A177" s="2"/>
      <c r="G177" s="2"/>
      <c r="Q177" s="2"/>
      <c r="W177" s="2"/>
    </row>
    <row r="178" spans="1:23" ht="15.75" customHeight="1">
      <c r="A178" s="2"/>
      <c r="G178" s="2"/>
      <c r="Q178" s="2"/>
      <c r="W178" s="2"/>
    </row>
    <row r="179" spans="1:23" ht="15.75" customHeight="1">
      <c r="A179" s="2"/>
      <c r="G179" s="2"/>
      <c r="Q179" s="2"/>
      <c r="W179" s="2"/>
    </row>
    <row r="180" spans="1:23" ht="15.75" customHeight="1">
      <c r="A180" s="2"/>
      <c r="G180" s="2"/>
      <c r="Q180" s="2"/>
      <c r="W180" s="2"/>
    </row>
    <row r="181" spans="1:23" ht="15.75" customHeight="1">
      <c r="A181" s="2"/>
      <c r="G181" s="2"/>
      <c r="Q181" s="2"/>
      <c r="W181" s="2"/>
    </row>
    <row r="182" spans="1:23" ht="15.75" customHeight="1">
      <c r="A182" s="2"/>
      <c r="G182" s="2"/>
      <c r="Q182" s="2"/>
      <c r="W182" s="2"/>
    </row>
    <row r="183" spans="1:23" ht="15.75" customHeight="1">
      <c r="A183" s="2"/>
      <c r="G183" s="2"/>
      <c r="Q183" s="2"/>
      <c r="W183" s="2"/>
    </row>
    <row r="184" spans="1:23" ht="15.75" customHeight="1">
      <c r="A184" s="2"/>
      <c r="G184" s="2"/>
      <c r="Q184" s="2"/>
      <c r="W184" s="2"/>
    </row>
    <row r="185" spans="1:23" ht="15.75" customHeight="1">
      <c r="A185" s="2"/>
      <c r="G185" s="2"/>
      <c r="Q185" s="2"/>
      <c r="W185" s="2"/>
    </row>
    <row r="186" spans="1:23" ht="15.75" customHeight="1">
      <c r="A186" s="2"/>
      <c r="G186" s="2"/>
      <c r="Q186" s="2"/>
      <c r="W186" s="2"/>
    </row>
    <row r="187" spans="1:23" ht="15.75" customHeight="1">
      <c r="A187" s="2"/>
      <c r="G187" s="2"/>
      <c r="Q187" s="2"/>
      <c r="W187" s="2"/>
    </row>
    <row r="188" spans="1:23" ht="15.75" customHeight="1">
      <c r="A188" s="2"/>
      <c r="G188" s="2"/>
      <c r="Q188" s="2"/>
      <c r="W188" s="2"/>
    </row>
    <row r="189" spans="1:23" ht="15.75" customHeight="1">
      <c r="A189" s="2"/>
      <c r="G189" s="2"/>
      <c r="Q189" s="2"/>
      <c r="W189" s="2"/>
    </row>
    <row r="190" spans="1:23" ht="15.75" customHeight="1">
      <c r="A190" s="2"/>
      <c r="G190" s="2"/>
      <c r="Q190" s="2"/>
      <c r="W190" s="2"/>
    </row>
    <row r="191" spans="1:23" ht="15.75" customHeight="1">
      <c r="A191" s="2"/>
      <c r="G191" s="2"/>
      <c r="Q191" s="2"/>
      <c r="W191" s="2"/>
    </row>
    <row r="192" spans="1:23" ht="15.75" customHeight="1">
      <c r="A192" s="2"/>
      <c r="G192" s="2"/>
      <c r="Q192" s="2"/>
      <c r="W192" s="2"/>
    </row>
    <row r="193" spans="1:23" ht="15.75" customHeight="1">
      <c r="A193" s="2"/>
      <c r="G193" s="2"/>
      <c r="Q193" s="2"/>
      <c r="W193" s="2"/>
    </row>
    <row r="194" spans="1:23" ht="15.75" customHeight="1">
      <c r="A194" s="2"/>
      <c r="G194" s="2"/>
      <c r="Q194" s="2"/>
      <c r="W194" s="2"/>
    </row>
    <row r="195" spans="1:23" ht="15.75" customHeight="1">
      <c r="A195" s="2"/>
      <c r="G195" s="2"/>
      <c r="Q195" s="2"/>
      <c r="W195" s="2"/>
    </row>
    <row r="196" spans="1:23" ht="15.75" customHeight="1">
      <c r="A196" s="2"/>
      <c r="G196" s="2"/>
      <c r="Q196" s="2"/>
      <c r="W196" s="2"/>
    </row>
    <row r="197" spans="1:23" ht="15.75" customHeight="1">
      <c r="A197" s="2"/>
      <c r="G197" s="2"/>
      <c r="Q197" s="2"/>
      <c r="W197" s="2"/>
    </row>
    <row r="198" spans="1:23" ht="15.75" customHeight="1">
      <c r="A198" s="2"/>
      <c r="G198" s="2"/>
      <c r="Q198" s="2"/>
      <c r="W198" s="2"/>
    </row>
    <row r="199" spans="1:23" ht="15.75" customHeight="1">
      <c r="A199" s="2"/>
      <c r="G199" s="2"/>
      <c r="Q199" s="2"/>
      <c r="W199" s="2"/>
    </row>
    <row r="200" spans="1:23" ht="15.75" customHeight="1">
      <c r="A200" s="2"/>
      <c r="G200" s="2"/>
      <c r="Q200" s="2"/>
      <c r="W200" s="2"/>
    </row>
    <row r="201" spans="1:23" ht="15.75" customHeight="1">
      <c r="A201" s="2"/>
      <c r="G201" s="2"/>
      <c r="Q201" s="2"/>
      <c r="W201" s="2"/>
    </row>
    <row r="202" spans="1:23" ht="15.75" customHeight="1">
      <c r="A202" s="2"/>
      <c r="G202" s="2"/>
      <c r="Q202" s="2"/>
      <c r="W202" s="2"/>
    </row>
    <row r="203" spans="1:23" ht="15.75" customHeight="1">
      <c r="A203" s="2"/>
      <c r="G203" s="2"/>
      <c r="Q203" s="2"/>
      <c r="W203" s="2"/>
    </row>
    <row r="204" spans="1:23" ht="15.75" customHeight="1">
      <c r="A204" s="2"/>
      <c r="G204" s="2"/>
      <c r="Q204" s="2"/>
      <c r="W204" s="2"/>
    </row>
    <row r="205" spans="1:23" ht="15.75" customHeight="1">
      <c r="A205" s="2"/>
      <c r="G205" s="2"/>
      <c r="Q205" s="2"/>
      <c r="W205" s="2"/>
    </row>
    <row r="206" spans="1:23" ht="15.75" customHeight="1">
      <c r="A206" s="2"/>
      <c r="G206" s="2"/>
      <c r="Q206" s="2"/>
      <c r="W206" s="2"/>
    </row>
    <row r="207" spans="1:23" ht="15.75" customHeight="1">
      <c r="A207" s="2"/>
      <c r="G207" s="2"/>
      <c r="Q207" s="2"/>
      <c r="W207" s="2"/>
    </row>
    <row r="208" spans="1:23" ht="15.75" customHeight="1">
      <c r="A208" s="2"/>
      <c r="G208" s="2"/>
      <c r="Q208" s="2"/>
      <c r="W208" s="2"/>
    </row>
    <row r="209" spans="1:23" ht="15.75" customHeight="1">
      <c r="A209" s="2"/>
      <c r="G209" s="2"/>
      <c r="Q209" s="2"/>
      <c r="W209" s="2"/>
    </row>
    <row r="210" spans="1:23" ht="15.75" customHeight="1">
      <c r="A210" s="2"/>
      <c r="G210" s="2"/>
      <c r="Q210" s="2"/>
      <c r="W210" s="2"/>
    </row>
    <row r="211" spans="1:23" ht="15.75" customHeight="1">
      <c r="A211" s="2"/>
      <c r="G211" s="2"/>
      <c r="Q211" s="2"/>
      <c r="W211" s="2"/>
    </row>
    <row r="212" spans="1:23" ht="15.75" customHeight="1">
      <c r="A212" s="2"/>
      <c r="G212" s="2"/>
      <c r="Q212" s="2"/>
      <c r="W212" s="2"/>
    </row>
    <row r="213" spans="1:23" ht="15.75" customHeight="1">
      <c r="A213" s="2"/>
      <c r="G213" s="2"/>
      <c r="Q213" s="2"/>
      <c r="W213" s="2"/>
    </row>
    <row r="214" spans="1:23" ht="15.75" customHeight="1">
      <c r="A214" s="2"/>
      <c r="G214" s="2"/>
      <c r="Q214" s="2"/>
      <c r="W214" s="2"/>
    </row>
    <row r="215" spans="1:23" ht="15.75" customHeight="1">
      <c r="A215" s="2"/>
      <c r="G215" s="2"/>
      <c r="Q215" s="2"/>
      <c r="W215" s="2"/>
    </row>
    <row r="216" spans="1:23" ht="15.75" customHeight="1">
      <c r="A216" s="2"/>
      <c r="G216" s="2"/>
      <c r="Q216" s="2"/>
      <c r="W216" s="2"/>
    </row>
    <row r="217" spans="1:23" ht="15.75" customHeight="1">
      <c r="A217" s="2"/>
      <c r="G217" s="2"/>
      <c r="Q217" s="2"/>
      <c r="W217" s="2"/>
    </row>
    <row r="218" spans="1:23" ht="15.75" customHeight="1">
      <c r="A218" s="2"/>
      <c r="G218" s="2"/>
      <c r="Q218" s="2"/>
      <c r="W218" s="2"/>
    </row>
    <row r="219" spans="1:23" ht="15.75" customHeight="1">
      <c r="A219" s="2"/>
      <c r="G219" s="2"/>
      <c r="Q219" s="2"/>
      <c r="W219" s="2"/>
    </row>
    <row r="220" spans="1:23" ht="15.75" customHeight="1">
      <c r="A220" s="2"/>
      <c r="G220" s="2"/>
      <c r="Q220" s="2"/>
      <c r="W220" s="2"/>
    </row>
    <row r="221" spans="1:23" ht="15.75" customHeight="1">
      <c r="A221" s="2"/>
      <c r="G221" s="2"/>
      <c r="Q221" s="2"/>
      <c r="W221" s="2"/>
    </row>
    <row r="222" spans="1:23" ht="15.75" customHeight="1">
      <c r="A222" s="2"/>
      <c r="G222" s="2"/>
      <c r="Q222" s="2"/>
      <c r="W222" s="2"/>
    </row>
    <row r="223" spans="1:23" ht="15.75" customHeight="1">
      <c r="A223" s="2"/>
      <c r="G223" s="2"/>
      <c r="Q223" s="2"/>
      <c r="W223" s="2"/>
    </row>
    <row r="224" spans="1:23" ht="15.75" customHeight="1">
      <c r="A224" s="2"/>
      <c r="G224" s="2"/>
      <c r="Q224" s="2"/>
      <c r="W224" s="2"/>
    </row>
    <row r="225" spans="1:23" ht="15.75" customHeight="1">
      <c r="A225" s="2"/>
      <c r="G225" s="2"/>
      <c r="Q225" s="2"/>
      <c r="W225" s="2"/>
    </row>
    <row r="226" spans="1:23" ht="15.75" customHeight="1">
      <c r="A226" s="2"/>
      <c r="G226" s="2"/>
      <c r="Q226" s="2"/>
      <c r="W226" s="2"/>
    </row>
    <row r="227" spans="1:23" ht="15.75" customHeight="1">
      <c r="A227" s="2"/>
      <c r="G227" s="2"/>
      <c r="Q227" s="2"/>
      <c r="W227" s="2"/>
    </row>
    <row r="228" spans="1:23" ht="15.75" customHeight="1">
      <c r="A228" s="2"/>
      <c r="G228" s="2"/>
      <c r="Q228" s="2"/>
      <c r="W228" s="2"/>
    </row>
    <row r="229" spans="1:23" ht="15.75" customHeight="1">
      <c r="A229" s="2"/>
      <c r="G229" s="2"/>
      <c r="Q229" s="2"/>
      <c r="W229" s="2"/>
    </row>
    <row r="230" spans="1:23" ht="15.75" customHeight="1">
      <c r="A230" s="2"/>
      <c r="G230" s="2"/>
      <c r="Q230" s="2"/>
      <c r="W230" s="2"/>
    </row>
    <row r="231" spans="1:23" ht="15.75" customHeight="1">
      <c r="A231" s="2"/>
      <c r="G231" s="2"/>
      <c r="Q231" s="2"/>
      <c r="W231" s="2"/>
    </row>
    <row r="232" spans="1:23" ht="15.75" customHeight="1">
      <c r="A232" s="2"/>
      <c r="G232" s="2"/>
      <c r="Q232" s="2"/>
      <c r="W232" s="2"/>
    </row>
    <row r="233" spans="1:23" ht="15.75" customHeight="1">
      <c r="A233" s="2"/>
      <c r="G233" s="2"/>
      <c r="Q233" s="2"/>
      <c r="W233" s="2"/>
    </row>
    <row r="234" spans="1:23" ht="15.75" customHeight="1">
      <c r="A234" s="2"/>
      <c r="G234" s="2"/>
      <c r="Q234" s="2"/>
      <c r="W234" s="2"/>
    </row>
    <row r="235" spans="1:23" ht="15.75" customHeight="1">
      <c r="A235" s="2"/>
      <c r="G235" s="2"/>
      <c r="Q235" s="2"/>
      <c r="W235" s="2"/>
    </row>
    <row r="236" spans="1:23" ht="15.75" customHeight="1">
      <c r="A236" s="2"/>
      <c r="G236" s="2"/>
      <c r="Q236" s="2"/>
      <c r="W236" s="2"/>
    </row>
    <row r="237" spans="1:23" ht="15.75" customHeight="1">
      <c r="A237" s="2"/>
      <c r="G237" s="2"/>
      <c r="Q237" s="2"/>
      <c r="W237" s="2"/>
    </row>
    <row r="238" spans="1:23" ht="15.75" customHeight="1">
      <c r="A238" s="2"/>
      <c r="G238" s="2"/>
      <c r="Q238" s="2"/>
      <c r="W238" s="2"/>
    </row>
    <row r="239" spans="1:23" ht="15.75" customHeight="1">
      <c r="A239" s="2"/>
      <c r="G239" s="2"/>
      <c r="Q239" s="2"/>
      <c r="W239" s="2"/>
    </row>
    <row r="240" spans="1:23" ht="15.75" customHeight="1">
      <c r="A240" s="2"/>
      <c r="G240" s="2"/>
      <c r="Q240" s="2"/>
      <c r="W240" s="2"/>
    </row>
    <row r="241" spans="1:23" ht="15.75" customHeight="1">
      <c r="A241" s="2"/>
      <c r="G241" s="2"/>
      <c r="Q241" s="2"/>
      <c r="W241" s="2"/>
    </row>
    <row r="242" spans="1:23" ht="15.75" customHeight="1">
      <c r="A242" s="2"/>
      <c r="G242" s="2"/>
      <c r="Q242" s="2"/>
      <c r="W242" s="2"/>
    </row>
    <row r="243" spans="1:23" ht="15.75" customHeight="1">
      <c r="A243" s="2"/>
      <c r="G243" s="2"/>
      <c r="Q243" s="2"/>
      <c r="W243" s="2"/>
    </row>
    <row r="244" spans="1:23" ht="15.75" customHeight="1">
      <c r="A244" s="2"/>
      <c r="G244" s="2"/>
      <c r="Q244" s="2"/>
      <c r="W244" s="2"/>
    </row>
    <row r="245" spans="1:23" ht="15.75" customHeight="1">
      <c r="A245" s="2"/>
      <c r="G245" s="2"/>
      <c r="Q245" s="2"/>
      <c r="W245" s="2"/>
    </row>
    <row r="246" spans="1:23" ht="15.75" customHeight="1">
      <c r="A246" s="2"/>
      <c r="G246" s="2"/>
      <c r="Q246" s="2"/>
      <c r="W246" s="2"/>
    </row>
    <row r="247" spans="1:23" ht="15.75" customHeight="1">
      <c r="A247" s="2"/>
      <c r="G247" s="2"/>
      <c r="Q247" s="2"/>
      <c r="W247" s="2"/>
    </row>
    <row r="248" spans="1:23" ht="15.75" customHeight="1">
      <c r="A248" s="2"/>
      <c r="G248" s="2"/>
      <c r="Q248" s="2"/>
      <c r="W248" s="2"/>
    </row>
    <row r="249" spans="1:23" ht="15.75" customHeight="1">
      <c r="A249" s="2"/>
      <c r="G249" s="2"/>
      <c r="Q249" s="2"/>
      <c r="W249" s="2"/>
    </row>
    <row r="250" spans="1:23" ht="15.75" customHeight="1">
      <c r="A250" s="2"/>
      <c r="G250" s="2"/>
      <c r="Q250" s="2"/>
      <c r="W250" s="2"/>
    </row>
    <row r="251" spans="1:23" ht="15.75" customHeight="1">
      <c r="A251" s="2"/>
      <c r="G251" s="2"/>
      <c r="Q251" s="2"/>
      <c r="W251" s="2"/>
    </row>
    <row r="252" spans="1:23" ht="15.75" customHeight="1">
      <c r="A252" s="2"/>
      <c r="G252" s="2"/>
      <c r="Q252" s="2"/>
      <c r="W252" s="2"/>
    </row>
    <row r="253" spans="1:23" ht="15.75" customHeight="1">
      <c r="A253" s="2"/>
      <c r="G253" s="2"/>
      <c r="Q253" s="2"/>
      <c r="W253" s="2"/>
    </row>
    <row r="254" spans="1:23" ht="15.75" customHeight="1">
      <c r="A254" s="2"/>
      <c r="G254" s="2"/>
      <c r="Q254" s="2"/>
      <c r="W254" s="2"/>
    </row>
    <row r="255" spans="1:23" ht="15.75" customHeight="1">
      <c r="A255" s="2"/>
      <c r="G255" s="2"/>
      <c r="Q255" s="2"/>
      <c r="W255" s="2"/>
    </row>
    <row r="256" spans="1:23" ht="15.75" customHeight="1">
      <c r="A256" s="2"/>
      <c r="G256" s="2"/>
      <c r="Q256" s="2"/>
      <c r="W256" s="2"/>
    </row>
    <row r="257" spans="1:23" ht="15.75" customHeight="1">
      <c r="A257" s="2"/>
      <c r="G257" s="2"/>
      <c r="Q257" s="2"/>
      <c r="W257" s="2"/>
    </row>
    <row r="258" spans="1:23" ht="15.75" customHeight="1">
      <c r="A258" s="2"/>
      <c r="G258" s="2"/>
      <c r="Q258" s="2"/>
      <c r="W258" s="2"/>
    </row>
    <row r="259" spans="1:23" ht="15.75" customHeight="1">
      <c r="A259" s="2"/>
      <c r="G259" s="2"/>
      <c r="Q259" s="2"/>
      <c r="W259" s="2"/>
    </row>
    <row r="260" spans="1:23" ht="15.75" customHeight="1">
      <c r="A260" s="2"/>
      <c r="G260" s="2"/>
      <c r="Q260" s="2"/>
      <c r="W260" s="2"/>
    </row>
    <row r="261" spans="1:23" ht="15.75" customHeight="1">
      <c r="A261" s="2"/>
      <c r="G261" s="2"/>
      <c r="Q261" s="2"/>
      <c r="W261" s="2"/>
    </row>
    <row r="262" spans="1:23" ht="15.75" customHeight="1">
      <c r="A262" s="2"/>
      <c r="G262" s="2"/>
      <c r="Q262" s="2"/>
      <c r="W262" s="2"/>
    </row>
    <row r="263" spans="1:23" ht="15.75" customHeight="1">
      <c r="A263" s="2"/>
      <c r="G263" s="2"/>
      <c r="Q263" s="2"/>
      <c r="W263" s="2"/>
    </row>
    <row r="264" spans="1:23" ht="15.75" customHeight="1">
      <c r="A264" s="2"/>
      <c r="G264" s="2"/>
      <c r="Q264" s="2"/>
      <c r="W264" s="2"/>
    </row>
    <row r="265" spans="1:23" ht="15.75" customHeight="1">
      <c r="A265" s="2"/>
      <c r="G265" s="2"/>
      <c r="Q265" s="2"/>
      <c r="W265" s="2"/>
    </row>
    <row r="266" spans="1:23" ht="15.75" customHeight="1">
      <c r="A266" s="2"/>
      <c r="G266" s="2"/>
      <c r="Q266" s="2"/>
      <c r="W266" s="2"/>
    </row>
    <row r="267" spans="1:23" ht="15.75" customHeight="1">
      <c r="A267" s="2"/>
      <c r="G267" s="2"/>
      <c r="Q267" s="2"/>
      <c r="W267" s="2"/>
    </row>
    <row r="268" spans="1:23" ht="15.75" customHeight="1">
      <c r="A268" s="2"/>
      <c r="G268" s="2"/>
      <c r="Q268" s="2"/>
      <c r="W268" s="2"/>
    </row>
    <row r="269" spans="1:23" ht="15.75" customHeight="1">
      <c r="A269" s="2"/>
      <c r="G269" s="2"/>
      <c r="Q269" s="2"/>
      <c r="W269" s="2"/>
    </row>
    <row r="270" spans="1:23" ht="15.75" customHeight="1">
      <c r="A270" s="2"/>
      <c r="G270" s="2"/>
      <c r="Q270" s="2"/>
      <c r="W270" s="2"/>
    </row>
    <row r="271" spans="1:23" ht="15.75" customHeight="1">
      <c r="A271" s="2"/>
      <c r="G271" s="2"/>
      <c r="Q271" s="2"/>
      <c r="W271" s="2"/>
    </row>
    <row r="272" spans="1:23" ht="15.75" customHeight="1">
      <c r="A272" s="2"/>
      <c r="G272" s="2"/>
      <c r="Q272" s="2"/>
      <c r="W272" s="2"/>
    </row>
    <row r="273" spans="1:23" ht="15.75" customHeight="1">
      <c r="A273" s="2"/>
      <c r="G273" s="2"/>
      <c r="Q273" s="2"/>
      <c r="W273" s="2"/>
    </row>
    <row r="274" spans="1:23" ht="15.75" customHeight="1">
      <c r="A274" s="2"/>
      <c r="G274" s="2"/>
      <c r="Q274" s="2"/>
      <c r="W274" s="2"/>
    </row>
    <row r="275" spans="1:23" ht="15.75" customHeight="1">
      <c r="A275" s="2"/>
      <c r="G275" s="2"/>
      <c r="Q275" s="2"/>
      <c r="W275" s="2"/>
    </row>
    <row r="276" spans="1:23" ht="15.75" customHeight="1">
      <c r="A276" s="2"/>
      <c r="G276" s="2"/>
      <c r="Q276" s="2"/>
      <c r="W276" s="2"/>
    </row>
    <row r="277" spans="1:23" ht="15.75" customHeight="1">
      <c r="A277" s="2"/>
      <c r="G277" s="2"/>
      <c r="Q277" s="2"/>
      <c r="W277" s="2"/>
    </row>
    <row r="278" spans="1:23" ht="15.75" customHeight="1">
      <c r="A278" s="2"/>
      <c r="G278" s="2"/>
      <c r="Q278" s="2"/>
      <c r="W278" s="2"/>
    </row>
    <row r="279" spans="1:23" ht="15.75" customHeight="1">
      <c r="A279" s="2"/>
      <c r="G279" s="2"/>
      <c r="Q279" s="2"/>
      <c r="W279" s="2"/>
    </row>
    <row r="280" spans="1:23" ht="15.75" customHeight="1">
      <c r="A280" s="2"/>
      <c r="G280" s="2"/>
      <c r="Q280" s="2"/>
      <c r="W280" s="2"/>
    </row>
    <row r="281" spans="1:23" ht="15.75" customHeight="1">
      <c r="A281" s="2"/>
      <c r="G281" s="2"/>
      <c r="Q281" s="2"/>
      <c r="W281" s="2"/>
    </row>
    <row r="282" spans="1:23" ht="15.75" customHeight="1">
      <c r="A282" s="2"/>
      <c r="G282" s="2"/>
      <c r="Q282" s="2"/>
      <c r="W282" s="2"/>
    </row>
    <row r="283" spans="1:23" ht="15.75" customHeight="1">
      <c r="A283" s="2"/>
      <c r="G283" s="2"/>
      <c r="Q283" s="2"/>
      <c r="W283" s="2"/>
    </row>
    <row r="284" spans="1:23" ht="15.75" customHeight="1">
      <c r="A284" s="2"/>
      <c r="G284" s="2"/>
      <c r="Q284" s="2"/>
      <c r="W284" s="2"/>
    </row>
    <row r="285" spans="1:23" ht="15.75" customHeight="1">
      <c r="A285" s="2"/>
      <c r="G285" s="2"/>
      <c r="Q285" s="2"/>
      <c r="W285" s="2"/>
    </row>
    <row r="286" spans="1:23" ht="15.75" customHeight="1">
      <c r="A286" s="2"/>
      <c r="G286" s="2"/>
      <c r="Q286" s="2"/>
      <c r="W286" s="2"/>
    </row>
    <row r="287" spans="1:23" ht="15.75" customHeight="1">
      <c r="A287" s="2"/>
      <c r="G287" s="2"/>
      <c r="Q287" s="2"/>
      <c r="W287" s="2"/>
    </row>
    <row r="288" spans="1:23" ht="15.75" customHeight="1">
      <c r="A288" s="2"/>
      <c r="G288" s="2"/>
      <c r="Q288" s="2"/>
      <c r="W288" s="2"/>
    </row>
    <row r="289" spans="1:23" ht="15.75" customHeight="1">
      <c r="A289" s="2"/>
      <c r="G289" s="2"/>
      <c r="Q289" s="2"/>
      <c r="W289" s="2"/>
    </row>
    <row r="290" spans="1:23" ht="15.75" customHeight="1">
      <c r="A290" s="2"/>
      <c r="G290" s="2"/>
      <c r="Q290" s="2"/>
      <c r="W290" s="2"/>
    </row>
    <row r="291" spans="1:23" ht="15.75" customHeight="1">
      <c r="A291" s="2"/>
      <c r="G291" s="2"/>
      <c r="Q291" s="2"/>
      <c r="W291" s="2"/>
    </row>
    <row r="292" spans="1:23" ht="15.75" customHeight="1">
      <c r="A292" s="2"/>
      <c r="G292" s="2"/>
      <c r="Q292" s="2"/>
      <c r="W292" s="2"/>
    </row>
    <row r="293" spans="1:23" ht="15.75" customHeight="1">
      <c r="A293" s="2"/>
      <c r="G293" s="2"/>
      <c r="Q293" s="2"/>
      <c r="W293" s="2"/>
    </row>
    <row r="294" spans="1:23" ht="15.75" customHeight="1">
      <c r="A294" s="2"/>
      <c r="G294" s="2"/>
      <c r="Q294" s="2"/>
      <c r="W294" s="2"/>
    </row>
    <row r="295" spans="1:23" ht="15.75" customHeight="1">
      <c r="A295" s="2"/>
      <c r="G295" s="2"/>
      <c r="Q295" s="2"/>
      <c r="W295" s="2"/>
    </row>
    <row r="296" spans="1:23" ht="15.75" customHeight="1">
      <c r="A296" s="2"/>
      <c r="G296" s="2"/>
      <c r="Q296" s="2"/>
      <c r="W296" s="2"/>
    </row>
    <row r="297" spans="1:23" ht="15.75" customHeight="1">
      <c r="A297" s="2"/>
      <c r="G297" s="2"/>
      <c r="Q297" s="2"/>
      <c r="W297" s="2"/>
    </row>
    <row r="298" spans="1:23" ht="15.75" customHeight="1">
      <c r="A298" s="2"/>
      <c r="G298" s="2"/>
      <c r="Q298" s="2"/>
      <c r="W298" s="2"/>
    </row>
    <row r="299" spans="1:23" ht="15.75" customHeight="1">
      <c r="A299" s="2"/>
      <c r="G299" s="2"/>
      <c r="Q299" s="2"/>
      <c r="W299" s="2"/>
    </row>
    <row r="300" spans="1:23" ht="15.75" customHeight="1">
      <c r="A300" s="2"/>
      <c r="G300" s="2"/>
      <c r="Q300" s="2"/>
      <c r="W300" s="2"/>
    </row>
    <row r="301" spans="1:23" ht="15.75" customHeight="1">
      <c r="A301" s="2"/>
      <c r="G301" s="2"/>
      <c r="Q301" s="2"/>
      <c r="W301" s="2"/>
    </row>
    <row r="302" spans="1:23" ht="15.75" customHeight="1">
      <c r="A302" s="2"/>
      <c r="G302" s="2"/>
      <c r="Q302" s="2"/>
      <c r="W302" s="2"/>
    </row>
    <row r="303" spans="1:23" ht="15.75" customHeight="1">
      <c r="A303" s="2"/>
      <c r="G303" s="2"/>
      <c r="Q303" s="2"/>
      <c r="W303" s="2"/>
    </row>
    <row r="304" spans="1:23" ht="15.75" customHeight="1">
      <c r="A304" s="2"/>
      <c r="G304" s="2"/>
      <c r="Q304" s="2"/>
      <c r="W304" s="2"/>
    </row>
    <row r="305" spans="1:23" ht="15.75" customHeight="1">
      <c r="A305" s="2"/>
      <c r="G305" s="2"/>
      <c r="Q305" s="2"/>
      <c r="W305" s="2"/>
    </row>
    <row r="306" spans="1:23" ht="15.75" customHeight="1">
      <c r="A306" s="2"/>
      <c r="G306" s="2"/>
      <c r="Q306" s="2"/>
      <c r="W306" s="2"/>
    </row>
    <row r="307" spans="1:23" ht="15.75" customHeight="1">
      <c r="A307" s="2"/>
      <c r="G307" s="2"/>
      <c r="Q307" s="2"/>
      <c r="W307" s="2"/>
    </row>
    <row r="308" spans="1:23" ht="15.75" customHeight="1">
      <c r="A308" s="2"/>
      <c r="G308" s="2"/>
      <c r="Q308" s="2"/>
      <c r="W308" s="2"/>
    </row>
    <row r="309" spans="1:23" ht="15.75" customHeight="1">
      <c r="A309" s="2"/>
      <c r="G309" s="2"/>
      <c r="Q309" s="2"/>
      <c r="W309" s="2"/>
    </row>
    <row r="310" spans="1:23" ht="15.75" customHeight="1">
      <c r="A310" s="2"/>
      <c r="G310" s="2"/>
      <c r="Q310" s="2"/>
      <c r="W310" s="2"/>
    </row>
    <row r="311" spans="1:23" ht="15.75" customHeight="1">
      <c r="A311" s="2"/>
      <c r="G311" s="2"/>
      <c r="Q311" s="2"/>
      <c r="W311" s="2"/>
    </row>
    <row r="312" spans="1:23" ht="15.75" customHeight="1">
      <c r="A312" s="2"/>
      <c r="G312" s="2"/>
      <c r="Q312" s="2"/>
      <c r="W312" s="2"/>
    </row>
    <row r="313" spans="1:23" ht="15.75" customHeight="1">
      <c r="A313" s="2"/>
      <c r="G313" s="2"/>
      <c r="Q313" s="2"/>
      <c r="W313" s="2"/>
    </row>
    <row r="314" spans="1:23" ht="15.75" customHeight="1">
      <c r="A314" s="2"/>
      <c r="G314" s="2"/>
      <c r="Q314" s="2"/>
      <c r="W314" s="2"/>
    </row>
    <row r="315" spans="1:23" ht="15.75" customHeight="1">
      <c r="A315" s="2"/>
      <c r="G315" s="2"/>
      <c r="Q315" s="2"/>
      <c r="W315" s="2"/>
    </row>
    <row r="316" spans="1:23" ht="15.75" customHeight="1">
      <c r="A316" s="2"/>
      <c r="G316" s="2"/>
      <c r="Q316" s="2"/>
      <c r="W316" s="2"/>
    </row>
    <row r="317" spans="1:23" ht="15.75" customHeight="1">
      <c r="A317" s="2"/>
      <c r="G317" s="2"/>
      <c r="Q317" s="2"/>
      <c r="W317" s="2"/>
    </row>
    <row r="318" spans="1:23" ht="15.75" customHeight="1">
      <c r="A318" s="2"/>
      <c r="G318" s="2"/>
      <c r="Q318" s="2"/>
      <c r="W318" s="2"/>
    </row>
    <row r="319" spans="1:23" ht="15.75" customHeight="1">
      <c r="A319" s="2"/>
      <c r="G319" s="2"/>
      <c r="Q319" s="2"/>
      <c r="W319" s="2"/>
    </row>
    <row r="320" spans="1:23" ht="15.75" customHeight="1">
      <c r="A320" s="2"/>
      <c r="G320" s="2"/>
      <c r="Q320" s="2"/>
      <c r="W320" s="2"/>
    </row>
    <row r="321" spans="1:23" ht="15.75" customHeight="1">
      <c r="A321" s="2"/>
      <c r="G321" s="2"/>
      <c r="Q321" s="2"/>
      <c r="W321" s="2"/>
    </row>
    <row r="322" spans="1:23" ht="15.75" customHeight="1">
      <c r="A322" s="2"/>
      <c r="G322" s="2"/>
      <c r="Q322" s="2"/>
      <c r="W322" s="2"/>
    </row>
    <row r="323" spans="1:23" ht="15.75" customHeight="1">
      <c r="A323" s="2"/>
      <c r="G323" s="2"/>
      <c r="Q323" s="2"/>
      <c r="W323" s="2"/>
    </row>
    <row r="324" spans="1:23" ht="15.75" customHeight="1">
      <c r="A324" s="2"/>
      <c r="G324" s="2"/>
      <c r="Q324" s="2"/>
      <c r="W324" s="2"/>
    </row>
    <row r="325" spans="1:23" ht="15.75" customHeight="1">
      <c r="A325" s="2"/>
      <c r="G325" s="2"/>
      <c r="Q325" s="2"/>
      <c r="W325" s="2"/>
    </row>
    <row r="326" spans="1:23" ht="15.75" customHeight="1">
      <c r="A326" s="2"/>
      <c r="G326" s="2"/>
      <c r="Q326" s="2"/>
      <c r="W326" s="2"/>
    </row>
    <row r="327" spans="1:23" ht="15.75" customHeight="1">
      <c r="A327" s="2"/>
      <c r="G327" s="2"/>
      <c r="Q327" s="2"/>
      <c r="W327" s="2"/>
    </row>
    <row r="328" spans="1:23" ht="15.75" customHeight="1">
      <c r="A328" s="2"/>
      <c r="G328" s="2"/>
      <c r="Q328" s="2"/>
      <c r="W328" s="2"/>
    </row>
    <row r="329" spans="1:23" ht="15.75" customHeight="1">
      <c r="A329" s="2"/>
      <c r="G329" s="2"/>
      <c r="Q329" s="2"/>
      <c r="W329" s="2"/>
    </row>
    <row r="330" spans="1:23" ht="15.75" customHeight="1">
      <c r="A330" s="2"/>
      <c r="G330" s="2"/>
      <c r="Q330" s="2"/>
      <c r="W330" s="2"/>
    </row>
    <row r="331" spans="1:23" ht="15.75" customHeight="1">
      <c r="A331" s="2"/>
      <c r="G331" s="2"/>
      <c r="Q331" s="2"/>
      <c r="W331" s="2"/>
    </row>
    <row r="332" spans="1:23" ht="15.75" customHeight="1">
      <c r="A332" s="2"/>
      <c r="G332" s="2"/>
      <c r="Q332" s="2"/>
      <c r="W332" s="2"/>
    </row>
    <row r="333" spans="1:23" ht="15.75" customHeight="1">
      <c r="A333" s="2"/>
      <c r="G333" s="2"/>
      <c r="Q333" s="2"/>
      <c r="W333" s="2"/>
    </row>
    <row r="334" spans="1:23" ht="15.75" customHeight="1">
      <c r="A334" s="2"/>
      <c r="G334" s="2"/>
      <c r="Q334" s="2"/>
      <c r="W334" s="2"/>
    </row>
    <row r="335" spans="1:23" ht="15.75" customHeight="1">
      <c r="A335" s="2"/>
      <c r="G335" s="2"/>
      <c r="Q335" s="2"/>
      <c r="W335" s="2"/>
    </row>
    <row r="336" spans="1:23" ht="15.75" customHeight="1">
      <c r="A336" s="2"/>
      <c r="G336" s="2"/>
      <c r="Q336" s="2"/>
      <c r="W336" s="2"/>
    </row>
    <row r="337" spans="1:23" ht="15.75" customHeight="1">
      <c r="A337" s="2"/>
      <c r="G337" s="2"/>
      <c r="Q337" s="2"/>
      <c r="W337" s="2"/>
    </row>
    <row r="338" spans="1:23" ht="15.75" customHeight="1">
      <c r="A338" s="2"/>
      <c r="G338" s="2"/>
      <c r="Q338" s="2"/>
      <c r="W338" s="2"/>
    </row>
    <row r="339" spans="1:23" ht="15.75" customHeight="1">
      <c r="A339" s="2"/>
      <c r="G339" s="2"/>
      <c r="Q339" s="2"/>
      <c r="W339" s="2"/>
    </row>
    <row r="340" spans="1:23" ht="15.75" customHeight="1">
      <c r="A340" s="2"/>
      <c r="G340" s="2"/>
      <c r="Q340" s="2"/>
      <c r="W340" s="2"/>
    </row>
    <row r="341" spans="1:23" ht="15.75" customHeight="1">
      <c r="A341" s="2"/>
      <c r="G341" s="2"/>
      <c r="Q341" s="2"/>
      <c r="W341" s="2"/>
    </row>
    <row r="342" spans="1:23" ht="15.75" customHeight="1">
      <c r="A342" s="2"/>
      <c r="G342" s="2"/>
      <c r="Q342" s="2"/>
      <c r="W342" s="2"/>
    </row>
    <row r="343" spans="1:23" ht="15.75" customHeight="1">
      <c r="A343" s="2"/>
      <c r="G343" s="2"/>
      <c r="Q343" s="2"/>
      <c r="W343" s="2"/>
    </row>
    <row r="344" spans="1:23" ht="15.75" customHeight="1">
      <c r="A344" s="2"/>
      <c r="G344" s="2"/>
      <c r="Q344" s="2"/>
      <c r="W344" s="2"/>
    </row>
    <row r="345" spans="1:23" ht="15.75" customHeight="1">
      <c r="A345" s="2"/>
      <c r="G345" s="2"/>
      <c r="Q345" s="2"/>
      <c r="W345" s="2"/>
    </row>
    <row r="346" spans="1:23" ht="15.75" customHeight="1">
      <c r="A346" s="2"/>
      <c r="G346" s="2"/>
      <c r="Q346" s="2"/>
      <c r="W346" s="2"/>
    </row>
    <row r="347" spans="1:23" ht="15.75" customHeight="1">
      <c r="A347" s="2"/>
      <c r="G347" s="2"/>
      <c r="Q347" s="2"/>
      <c r="W347" s="2"/>
    </row>
    <row r="348" spans="1:23" ht="15.75" customHeight="1">
      <c r="A348" s="2"/>
      <c r="G348" s="2"/>
      <c r="Q348" s="2"/>
      <c r="W348" s="2"/>
    </row>
    <row r="349" spans="1:23" ht="15.75" customHeight="1">
      <c r="A349" s="2"/>
      <c r="G349" s="2"/>
      <c r="Q349" s="2"/>
      <c r="W349" s="2"/>
    </row>
    <row r="350" spans="1:23" ht="15.75" customHeight="1">
      <c r="A350" s="2"/>
      <c r="G350" s="2"/>
      <c r="Q350" s="2"/>
      <c r="W350" s="2"/>
    </row>
    <row r="351" spans="1:23" ht="15.75" customHeight="1">
      <c r="A351" s="2"/>
      <c r="G351" s="2"/>
      <c r="Q351" s="2"/>
      <c r="W351" s="2"/>
    </row>
    <row r="352" spans="1:23" ht="15.75" customHeight="1">
      <c r="A352" s="2"/>
      <c r="G352" s="2"/>
      <c r="Q352" s="2"/>
      <c r="W352" s="2"/>
    </row>
    <row r="353" spans="1:23" ht="15.75" customHeight="1">
      <c r="A353" s="2"/>
      <c r="G353" s="2"/>
      <c r="Q353" s="2"/>
      <c r="W353" s="2"/>
    </row>
    <row r="354" spans="1:23" ht="15.75" customHeight="1">
      <c r="A354" s="2"/>
      <c r="G354" s="2"/>
      <c r="Q354" s="2"/>
      <c r="W354" s="2"/>
    </row>
    <row r="355" spans="1:23" ht="15.75" customHeight="1">
      <c r="A355" s="2"/>
      <c r="G355" s="2"/>
      <c r="Q355" s="2"/>
      <c r="W355" s="2"/>
    </row>
    <row r="356" spans="1:23" ht="15.75" customHeight="1">
      <c r="A356" s="2"/>
      <c r="G356" s="2"/>
      <c r="Q356" s="2"/>
      <c r="W356" s="2"/>
    </row>
    <row r="357" spans="1:23" ht="15.75" customHeight="1">
      <c r="A357" s="2"/>
      <c r="G357" s="2"/>
      <c r="Q357" s="2"/>
      <c r="W357" s="2"/>
    </row>
    <row r="358" spans="1:23" ht="15.75" customHeight="1">
      <c r="A358" s="2"/>
      <c r="G358" s="2"/>
      <c r="Q358" s="2"/>
      <c r="W358" s="2"/>
    </row>
    <row r="359" spans="1:23" ht="15.75" customHeight="1">
      <c r="A359" s="2"/>
      <c r="G359" s="2"/>
      <c r="Q359" s="2"/>
      <c r="W359" s="2"/>
    </row>
    <row r="360" spans="1:23" ht="15.75" customHeight="1">
      <c r="A360" s="2"/>
      <c r="G360" s="2"/>
      <c r="Q360" s="2"/>
      <c r="W360" s="2"/>
    </row>
    <row r="361" spans="1:23" ht="15.75" customHeight="1">
      <c r="A361" s="2"/>
      <c r="G361" s="2"/>
      <c r="Q361" s="2"/>
      <c r="W361" s="2"/>
    </row>
    <row r="362" spans="1:23" ht="15.75" customHeight="1">
      <c r="A362" s="2"/>
      <c r="G362" s="2"/>
      <c r="Q362" s="2"/>
      <c r="W362" s="2"/>
    </row>
    <row r="363" spans="1:23" ht="15.75" customHeight="1">
      <c r="A363" s="2"/>
      <c r="G363" s="2"/>
      <c r="Q363" s="2"/>
      <c r="W363" s="2"/>
    </row>
    <row r="364" spans="1:23" ht="15.75" customHeight="1">
      <c r="A364" s="2"/>
      <c r="G364" s="2"/>
      <c r="Q364" s="2"/>
      <c r="W364" s="2"/>
    </row>
    <row r="365" spans="1:23" ht="15.75" customHeight="1">
      <c r="A365" s="2"/>
      <c r="G365" s="2"/>
      <c r="Q365" s="2"/>
      <c r="W365" s="2"/>
    </row>
    <row r="366" spans="1:23" ht="15.75" customHeight="1">
      <c r="A366" s="2"/>
      <c r="G366" s="2"/>
      <c r="Q366" s="2"/>
      <c r="W366" s="2"/>
    </row>
    <row r="367" spans="1:23" ht="15.75" customHeight="1">
      <c r="A367" s="2"/>
      <c r="G367" s="2"/>
      <c r="Q367" s="2"/>
      <c r="W367" s="2"/>
    </row>
    <row r="368" spans="1:23" ht="15.75" customHeight="1">
      <c r="A368" s="2"/>
      <c r="G368" s="2"/>
      <c r="Q368" s="2"/>
      <c r="W368" s="2"/>
    </row>
    <row r="369" spans="1:23" ht="15.75" customHeight="1">
      <c r="A369" s="2"/>
      <c r="G369" s="2"/>
      <c r="Q369" s="2"/>
      <c r="W369" s="2"/>
    </row>
    <row r="370" spans="1:23" ht="15.75" customHeight="1">
      <c r="A370" s="2"/>
      <c r="G370" s="2"/>
      <c r="Q370" s="2"/>
      <c r="W370" s="2"/>
    </row>
    <row r="371" spans="1:23" ht="15.75" customHeight="1">
      <c r="A371" s="2"/>
      <c r="G371" s="2"/>
      <c r="Q371" s="2"/>
      <c r="W371" s="2"/>
    </row>
    <row r="372" spans="1:23" ht="15.75" customHeight="1">
      <c r="A372" s="2"/>
      <c r="G372" s="2"/>
      <c r="Q372" s="2"/>
      <c r="W372" s="2"/>
    </row>
    <row r="373" spans="1:23" ht="15.75" customHeight="1">
      <c r="A373" s="2"/>
      <c r="G373" s="2"/>
      <c r="Q373" s="2"/>
      <c r="W373" s="2"/>
    </row>
    <row r="374" spans="1:23" ht="15.75" customHeight="1">
      <c r="A374" s="2"/>
      <c r="G374" s="2"/>
      <c r="Q374" s="2"/>
      <c r="W374" s="2"/>
    </row>
    <row r="375" spans="1:23" ht="15.75" customHeight="1">
      <c r="A375" s="2"/>
      <c r="G375" s="2"/>
      <c r="Q375" s="2"/>
      <c r="W375" s="2"/>
    </row>
    <row r="376" spans="1:23" ht="15.75" customHeight="1">
      <c r="A376" s="2"/>
      <c r="G376" s="2"/>
      <c r="Q376" s="2"/>
      <c r="W376" s="2"/>
    </row>
    <row r="377" spans="1:23" ht="15.75" customHeight="1">
      <c r="A377" s="2"/>
      <c r="G377" s="2"/>
      <c r="Q377" s="2"/>
      <c r="W377" s="2"/>
    </row>
    <row r="378" spans="1:23" ht="15.75" customHeight="1">
      <c r="A378" s="2"/>
      <c r="G378" s="2"/>
      <c r="Q378" s="2"/>
      <c r="W378" s="2"/>
    </row>
    <row r="379" spans="1:23" ht="15.75" customHeight="1">
      <c r="A379" s="2"/>
      <c r="G379" s="2"/>
      <c r="Q379" s="2"/>
      <c r="W379" s="2"/>
    </row>
    <row r="380" spans="1:23" ht="15.75" customHeight="1">
      <c r="A380" s="2"/>
      <c r="G380" s="2"/>
      <c r="Q380" s="2"/>
      <c r="W380" s="2"/>
    </row>
    <row r="381" spans="1:23" ht="15.75" customHeight="1">
      <c r="A381" s="2"/>
      <c r="G381" s="2"/>
      <c r="Q381" s="2"/>
      <c r="W381" s="2"/>
    </row>
    <row r="382" spans="1:23" ht="15.75" customHeight="1">
      <c r="A382" s="2"/>
      <c r="G382" s="2"/>
      <c r="Q382" s="2"/>
      <c r="W382" s="2"/>
    </row>
    <row r="383" spans="1:23" ht="15.75" customHeight="1">
      <c r="A383" s="2"/>
      <c r="G383" s="2"/>
      <c r="Q383" s="2"/>
      <c r="W383" s="2"/>
    </row>
    <row r="384" spans="1:23" ht="15.75" customHeight="1">
      <c r="A384" s="2"/>
      <c r="G384" s="2"/>
      <c r="Q384" s="2"/>
      <c r="W384" s="2"/>
    </row>
    <row r="385" spans="1:23" ht="15.75" customHeight="1">
      <c r="A385" s="2"/>
      <c r="G385" s="2"/>
      <c r="Q385" s="2"/>
      <c r="W385" s="2"/>
    </row>
    <row r="386" spans="1:23" ht="15.75" customHeight="1">
      <c r="A386" s="2"/>
      <c r="G386" s="2"/>
      <c r="Q386" s="2"/>
      <c r="W386" s="2"/>
    </row>
    <row r="387" spans="1:23" ht="15.75" customHeight="1">
      <c r="A387" s="2"/>
      <c r="G387" s="2"/>
      <c r="Q387" s="2"/>
      <c r="W387" s="2"/>
    </row>
    <row r="388" spans="1:23" ht="15.75" customHeight="1">
      <c r="A388" s="2"/>
      <c r="G388" s="2"/>
      <c r="Q388" s="2"/>
      <c r="W388" s="2"/>
    </row>
    <row r="389" spans="1:23" ht="15.75" customHeight="1">
      <c r="A389" s="2"/>
      <c r="G389" s="2"/>
      <c r="Q389" s="2"/>
      <c r="W389" s="2"/>
    </row>
    <row r="390" spans="1:23" ht="15.75" customHeight="1">
      <c r="A390" s="2"/>
      <c r="G390" s="2"/>
      <c r="Q390" s="2"/>
      <c r="W390" s="2"/>
    </row>
    <row r="391" spans="1:23" ht="15.75" customHeight="1">
      <c r="A391" s="2"/>
      <c r="G391" s="2"/>
      <c r="Q391" s="2"/>
      <c r="W391" s="2"/>
    </row>
    <row r="392" spans="1:23" ht="15.75" customHeight="1">
      <c r="A392" s="2"/>
      <c r="G392" s="2"/>
      <c r="Q392" s="2"/>
      <c r="W392" s="2"/>
    </row>
    <row r="393" spans="1:23" ht="15.75" customHeight="1">
      <c r="A393" s="2"/>
      <c r="G393" s="2"/>
      <c r="Q393" s="2"/>
      <c r="W393" s="2"/>
    </row>
    <row r="394" spans="1:23" ht="15.75" customHeight="1">
      <c r="A394" s="2"/>
      <c r="G394" s="2"/>
      <c r="Q394" s="2"/>
      <c r="W394" s="2"/>
    </row>
    <row r="395" spans="1:23" ht="15.75" customHeight="1">
      <c r="A395" s="2"/>
      <c r="G395" s="2"/>
      <c r="Q395" s="2"/>
      <c r="W395" s="2"/>
    </row>
    <row r="396" spans="1:23" ht="15.75" customHeight="1">
      <c r="A396" s="2"/>
      <c r="G396" s="2"/>
      <c r="Q396" s="2"/>
      <c r="W396" s="2"/>
    </row>
    <row r="397" spans="1:23" ht="15.75" customHeight="1">
      <c r="A397" s="2"/>
      <c r="G397" s="2"/>
      <c r="Q397" s="2"/>
      <c r="W397" s="2"/>
    </row>
    <row r="398" spans="1:23" ht="15.75" customHeight="1">
      <c r="A398" s="2"/>
      <c r="G398" s="2"/>
      <c r="Q398" s="2"/>
      <c r="W398" s="2"/>
    </row>
    <row r="399" spans="1:23" ht="15.75" customHeight="1">
      <c r="A399" s="2"/>
      <c r="G399" s="2"/>
      <c r="Q399" s="2"/>
      <c r="W399" s="2"/>
    </row>
    <row r="400" spans="1:23" ht="15.75" customHeight="1">
      <c r="A400" s="2"/>
      <c r="G400" s="2"/>
      <c r="Q400" s="2"/>
      <c r="W400" s="2"/>
    </row>
    <row r="401" spans="1:23" ht="15.75" customHeight="1">
      <c r="A401" s="2"/>
      <c r="G401" s="2"/>
      <c r="Q401" s="2"/>
      <c r="W401" s="2"/>
    </row>
    <row r="402" spans="1:23" ht="15.75" customHeight="1">
      <c r="A402" s="2"/>
      <c r="G402" s="2"/>
      <c r="Q402" s="2"/>
      <c r="W402" s="2"/>
    </row>
    <row r="403" spans="1:23" ht="15.75" customHeight="1">
      <c r="A403" s="2"/>
      <c r="G403" s="2"/>
      <c r="Q403" s="2"/>
      <c r="W403" s="2"/>
    </row>
    <row r="404" spans="1:23" ht="15.75" customHeight="1">
      <c r="A404" s="2"/>
      <c r="G404" s="2"/>
      <c r="Q404" s="2"/>
      <c r="W404" s="2"/>
    </row>
    <row r="405" spans="1:23" ht="15.75" customHeight="1">
      <c r="A405" s="2"/>
      <c r="G405" s="2"/>
      <c r="Q405" s="2"/>
      <c r="W405" s="2"/>
    </row>
    <row r="406" spans="1:23" ht="15.75" customHeight="1">
      <c r="A406" s="2"/>
      <c r="G406" s="2"/>
      <c r="Q406" s="2"/>
      <c r="W406" s="2"/>
    </row>
    <row r="407" spans="1:23" ht="15.75" customHeight="1">
      <c r="A407" s="2"/>
      <c r="G407" s="2"/>
      <c r="Q407" s="2"/>
      <c r="W407" s="2"/>
    </row>
    <row r="408" spans="1:23" ht="15.75" customHeight="1">
      <c r="A408" s="2"/>
      <c r="G408" s="2"/>
      <c r="Q408" s="2"/>
      <c r="W408" s="2"/>
    </row>
    <row r="409" spans="1:23" ht="15.75" customHeight="1">
      <c r="A409" s="2"/>
      <c r="G409" s="2"/>
      <c r="Q409" s="2"/>
      <c r="W409" s="2"/>
    </row>
    <row r="410" spans="1:23" ht="15.75" customHeight="1">
      <c r="A410" s="2"/>
      <c r="G410" s="2"/>
      <c r="Q410" s="2"/>
      <c r="W410" s="2"/>
    </row>
    <row r="411" spans="1:23" ht="15.75" customHeight="1">
      <c r="A411" s="2"/>
      <c r="G411" s="2"/>
      <c r="Q411" s="2"/>
      <c r="W411" s="2"/>
    </row>
    <row r="412" spans="1:23" ht="15.75" customHeight="1">
      <c r="A412" s="2"/>
      <c r="G412" s="2"/>
      <c r="Q412" s="2"/>
      <c r="W412" s="2"/>
    </row>
    <row r="413" spans="1:23" ht="15.75" customHeight="1">
      <c r="A413" s="2"/>
      <c r="G413" s="2"/>
      <c r="Q413" s="2"/>
      <c r="W413" s="2"/>
    </row>
    <row r="414" spans="1:23" ht="15.75" customHeight="1">
      <c r="A414" s="2"/>
      <c r="G414" s="2"/>
      <c r="Q414" s="2"/>
      <c r="W414" s="2"/>
    </row>
    <row r="415" spans="1:23" ht="15.75" customHeight="1">
      <c r="A415" s="2"/>
      <c r="G415" s="2"/>
      <c r="Q415" s="2"/>
      <c r="W415" s="2"/>
    </row>
    <row r="416" spans="1:23" ht="15.75" customHeight="1">
      <c r="A416" s="2"/>
      <c r="G416" s="2"/>
      <c r="Q416" s="2"/>
      <c r="W416" s="2"/>
    </row>
    <row r="417" spans="1:23" ht="15.75" customHeight="1">
      <c r="A417" s="2"/>
      <c r="G417" s="2"/>
      <c r="Q417" s="2"/>
      <c r="W417" s="2"/>
    </row>
    <row r="418" spans="1:23" ht="15.75" customHeight="1">
      <c r="A418" s="2"/>
      <c r="G418" s="2"/>
      <c r="Q418" s="2"/>
      <c r="W418" s="2"/>
    </row>
    <row r="419" spans="1:23" ht="15.75" customHeight="1">
      <c r="A419" s="2"/>
      <c r="G419" s="2"/>
      <c r="Q419" s="2"/>
      <c r="W419" s="2"/>
    </row>
    <row r="420" spans="1:23" ht="15.75" customHeight="1">
      <c r="A420" s="2"/>
      <c r="G420" s="2"/>
      <c r="Q420" s="2"/>
      <c r="W420" s="2"/>
    </row>
    <row r="421" spans="1:23" ht="15.75" customHeight="1">
      <c r="A421" s="2"/>
      <c r="G421" s="2"/>
      <c r="Q421" s="2"/>
      <c r="W421" s="2"/>
    </row>
    <row r="422" spans="1:23" ht="15.75" customHeight="1">
      <c r="A422" s="2"/>
      <c r="G422" s="2"/>
      <c r="Q422" s="2"/>
      <c r="W422" s="2"/>
    </row>
    <row r="423" spans="1:23" ht="15.75" customHeight="1">
      <c r="A423" s="2"/>
      <c r="G423" s="2"/>
      <c r="Q423" s="2"/>
      <c r="W423" s="2"/>
    </row>
    <row r="424" spans="1:23" ht="15.75" customHeight="1">
      <c r="A424" s="2"/>
      <c r="G424" s="2"/>
      <c r="Q424" s="2"/>
      <c r="W424" s="2"/>
    </row>
    <row r="425" spans="1:23" ht="15.75" customHeight="1">
      <c r="A425" s="2"/>
      <c r="G425" s="2"/>
      <c r="Q425" s="2"/>
      <c r="W425" s="2"/>
    </row>
    <row r="426" spans="1:23" ht="15.75" customHeight="1">
      <c r="A426" s="2"/>
      <c r="G426" s="2"/>
      <c r="Q426" s="2"/>
      <c r="W426" s="2"/>
    </row>
    <row r="427" spans="1:23" ht="15.75" customHeight="1">
      <c r="A427" s="2"/>
      <c r="G427" s="2"/>
      <c r="Q427" s="2"/>
      <c r="W427" s="2"/>
    </row>
    <row r="428" spans="1:23" ht="15.75" customHeight="1">
      <c r="A428" s="2"/>
      <c r="G428" s="2"/>
      <c r="Q428" s="2"/>
      <c r="W428" s="2"/>
    </row>
    <row r="429" spans="1:23" ht="15.75" customHeight="1">
      <c r="A429" s="2"/>
      <c r="G429" s="2"/>
      <c r="Q429" s="2"/>
      <c r="W429" s="2"/>
    </row>
    <row r="430" spans="1:23" ht="15.75" customHeight="1">
      <c r="A430" s="2"/>
      <c r="G430" s="2"/>
      <c r="Q430" s="2"/>
      <c r="W430" s="2"/>
    </row>
    <row r="431" spans="1:23" ht="15.75" customHeight="1">
      <c r="A431" s="2"/>
      <c r="G431" s="2"/>
      <c r="Q431" s="2"/>
      <c r="W431" s="2"/>
    </row>
    <row r="432" spans="1:23" ht="15.75" customHeight="1">
      <c r="A432" s="2"/>
      <c r="G432" s="2"/>
      <c r="Q432" s="2"/>
      <c r="W432" s="2"/>
    </row>
    <row r="433" spans="1:23" ht="15.75" customHeight="1">
      <c r="A433" s="2"/>
      <c r="G433" s="2"/>
      <c r="Q433" s="2"/>
      <c r="W433" s="2"/>
    </row>
    <row r="434" spans="1:23" ht="15.75" customHeight="1">
      <c r="A434" s="2"/>
      <c r="G434" s="2"/>
      <c r="Q434" s="2"/>
      <c r="W434" s="2"/>
    </row>
    <row r="435" spans="1:23" ht="15.75" customHeight="1">
      <c r="A435" s="2"/>
      <c r="G435" s="2"/>
      <c r="Q435" s="2"/>
      <c r="W435" s="2"/>
    </row>
    <row r="436" spans="1:23" ht="15.75" customHeight="1">
      <c r="A436" s="2"/>
      <c r="G436" s="2"/>
      <c r="Q436" s="2"/>
      <c r="W436" s="2"/>
    </row>
    <row r="437" spans="1:23" ht="15.75" customHeight="1">
      <c r="A437" s="2"/>
      <c r="G437" s="2"/>
      <c r="Q437" s="2"/>
      <c r="W437" s="2"/>
    </row>
    <row r="438" spans="1:23" ht="15.75" customHeight="1">
      <c r="A438" s="2"/>
      <c r="G438" s="2"/>
      <c r="Q438" s="2"/>
      <c r="W438" s="2"/>
    </row>
    <row r="439" spans="1:23" ht="15.75" customHeight="1">
      <c r="A439" s="2"/>
      <c r="G439" s="2"/>
      <c r="Q439" s="2"/>
      <c r="W439" s="2"/>
    </row>
    <row r="440" spans="1:23" ht="15.75" customHeight="1">
      <c r="A440" s="2"/>
      <c r="G440" s="2"/>
      <c r="Q440" s="2"/>
      <c r="W440" s="2"/>
    </row>
    <row r="441" spans="1:23" ht="15.75" customHeight="1">
      <c r="A441" s="2"/>
      <c r="G441" s="2"/>
      <c r="Q441" s="2"/>
      <c r="W441" s="2"/>
    </row>
    <row r="442" spans="1:23" ht="15.75" customHeight="1">
      <c r="A442" s="2"/>
      <c r="G442" s="2"/>
      <c r="Q442" s="2"/>
      <c r="W442" s="2"/>
    </row>
    <row r="443" spans="1:23" ht="15.75" customHeight="1">
      <c r="A443" s="2"/>
      <c r="G443" s="2"/>
      <c r="Q443" s="2"/>
      <c r="W443" s="2"/>
    </row>
    <row r="444" spans="1:23" ht="15.75" customHeight="1">
      <c r="A444" s="2"/>
      <c r="G444" s="2"/>
      <c r="Q444" s="2"/>
      <c r="W444" s="2"/>
    </row>
    <row r="445" spans="1:23" ht="15.75" customHeight="1">
      <c r="A445" s="2"/>
      <c r="G445" s="2"/>
      <c r="Q445" s="2"/>
      <c r="W445" s="2"/>
    </row>
    <row r="446" spans="1:23" ht="15.75" customHeight="1">
      <c r="A446" s="2"/>
      <c r="G446" s="2"/>
      <c r="Q446" s="2"/>
      <c r="W446" s="2"/>
    </row>
    <row r="447" spans="1:23" ht="15.75" customHeight="1">
      <c r="A447" s="2"/>
      <c r="G447" s="2"/>
      <c r="Q447" s="2"/>
      <c r="W447" s="2"/>
    </row>
    <row r="448" spans="1:23" ht="15.75" customHeight="1">
      <c r="A448" s="2"/>
      <c r="G448" s="2"/>
      <c r="Q448" s="2"/>
      <c r="W448" s="2"/>
    </row>
    <row r="449" spans="1:23" ht="15.75" customHeight="1">
      <c r="A449" s="2"/>
      <c r="G449" s="2"/>
      <c r="Q449" s="2"/>
      <c r="W449" s="2"/>
    </row>
    <row r="450" spans="1:23" ht="15.75" customHeight="1">
      <c r="A450" s="2"/>
      <c r="G450" s="2"/>
      <c r="Q450" s="2"/>
      <c r="W450" s="2"/>
    </row>
    <row r="451" spans="1:23" ht="15.75" customHeight="1">
      <c r="A451" s="2"/>
      <c r="G451" s="2"/>
      <c r="Q451" s="2"/>
      <c r="W451" s="2"/>
    </row>
    <row r="452" spans="1:23" ht="15.75" customHeight="1">
      <c r="A452" s="2"/>
      <c r="G452" s="2"/>
      <c r="Q452" s="2"/>
      <c r="W452" s="2"/>
    </row>
    <row r="453" spans="1:23" ht="15.75" customHeight="1">
      <c r="A453" s="2"/>
      <c r="G453" s="2"/>
      <c r="Q453" s="2"/>
      <c r="W453" s="2"/>
    </row>
    <row r="454" spans="1:23" ht="15.75" customHeight="1">
      <c r="A454" s="2"/>
      <c r="G454" s="2"/>
      <c r="Q454" s="2"/>
      <c r="W454" s="2"/>
    </row>
    <row r="455" spans="1:23" ht="15.75" customHeight="1">
      <c r="A455" s="2"/>
      <c r="G455" s="2"/>
      <c r="Q455" s="2"/>
      <c r="W455" s="2"/>
    </row>
    <row r="456" spans="1:23" ht="15.75" customHeight="1">
      <c r="A456" s="2"/>
      <c r="G456" s="2"/>
      <c r="Q456" s="2"/>
      <c r="W456" s="2"/>
    </row>
    <row r="457" spans="1:23" ht="15.75" customHeight="1">
      <c r="A457" s="2"/>
      <c r="G457" s="2"/>
      <c r="Q457" s="2"/>
      <c r="W457" s="2"/>
    </row>
    <row r="458" spans="1:23" ht="15.75" customHeight="1">
      <c r="A458" s="2"/>
      <c r="G458" s="2"/>
      <c r="Q458" s="2"/>
      <c r="W458" s="2"/>
    </row>
    <row r="459" spans="1:23" ht="15.75" customHeight="1">
      <c r="A459" s="2"/>
      <c r="G459" s="2"/>
      <c r="Q459" s="2"/>
      <c r="W459" s="2"/>
    </row>
    <row r="460" spans="1:23" ht="15.75" customHeight="1">
      <c r="A460" s="2"/>
      <c r="G460" s="2"/>
      <c r="Q460" s="2"/>
      <c r="W460" s="2"/>
    </row>
    <row r="461" spans="1:23" ht="15.75" customHeight="1">
      <c r="A461" s="2"/>
      <c r="G461" s="2"/>
      <c r="Q461" s="2"/>
      <c r="W461" s="2"/>
    </row>
    <row r="462" spans="1:23" ht="15.75" customHeight="1">
      <c r="A462" s="2"/>
      <c r="G462" s="2"/>
      <c r="Q462" s="2"/>
      <c r="W462" s="2"/>
    </row>
    <row r="463" spans="1:23" ht="15.75" customHeight="1">
      <c r="A463" s="2"/>
      <c r="G463" s="2"/>
      <c r="Q463" s="2"/>
      <c r="W463" s="2"/>
    </row>
    <row r="464" spans="1:23" ht="15.75" customHeight="1">
      <c r="A464" s="2"/>
      <c r="G464" s="2"/>
      <c r="Q464" s="2"/>
      <c r="W464" s="2"/>
    </row>
    <row r="465" spans="1:23" ht="15.75" customHeight="1">
      <c r="A465" s="2"/>
      <c r="G465" s="2"/>
      <c r="Q465" s="2"/>
      <c r="W465" s="2"/>
    </row>
    <row r="466" spans="1:23" ht="15.75" customHeight="1">
      <c r="A466" s="2"/>
      <c r="G466" s="2"/>
      <c r="Q466" s="2"/>
      <c r="W466" s="2"/>
    </row>
    <row r="467" spans="1:23" ht="15.75" customHeight="1">
      <c r="A467" s="2"/>
      <c r="G467" s="2"/>
      <c r="Q467" s="2"/>
      <c r="W467" s="2"/>
    </row>
    <row r="468" spans="1:23" ht="15.75" customHeight="1">
      <c r="A468" s="2"/>
      <c r="G468" s="2"/>
      <c r="Q468" s="2"/>
      <c r="W468" s="2"/>
    </row>
    <row r="469" spans="1:23" ht="15.75" customHeight="1">
      <c r="A469" s="2"/>
      <c r="G469" s="2"/>
      <c r="Q469" s="2"/>
      <c r="W469" s="2"/>
    </row>
    <row r="470" spans="1:23" ht="15.75" customHeight="1">
      <c r="A470" s="2"/>
      <c r="G470" s="2"/>
      <c r="Q470" s="2"/>
      <c r="W470" s="2"/>
    </row>
    <row r="471" spans="1:23" ht="15.75" customHeight="1">
      <c r="A471" s="2"/>
      <c r="G471" s="2"/>
      <c r="Q471" s="2"/>
      <c r="W471" s="2"/>
    </row>
    <row r="472" spans="1:23" ht="15.75" customHeight="1">
      <c r="A472" s="2"/>
      <c r="G472" s="2"/>
      <c r="Q472" s="2"/>
      <c r="W472" s="2"/>
    </row>
    <row r="473" spans="1:23" ht="15.75" customHeight="1">
      <c r="A473" s="2"/>
      <c r="G473" s="2"/>
      <c r="Q473" s="2"/>
      <c r="W473" s="2"/>
    </row>
    <row r="474" spans="1:23" ht="15.75" customHeight="1">
      <c r="A474" s="2"/>
      <c r="G474" s="2"/>
      <c r="Q474" s="2"/>
      <c r="W474" s="2"/>
    </row>
    <row r="475" spans="1:23" ht="15.75" customHeight="1">
      <c r="A475" s="2"/>
      <c r="G475" s="2"/>
      <c r="Q475" s="2"/>
      <c r="W475" s="2"/>
    </row>
    <row r="476" spans="1:23" ht="15.75" customHeight="1">
      <c r="A476" s="2"/>
      <c r="G476" s="2"/>
      <c r="Q476" s="2"/>
      <c r="W476" s="2"/>
    </row>
    <row r="477" spans="1:23" ht="15.75" customHeight="1">
      <c r="A477" s="2"/>
      <c r="G477" s="2"/>
      <c r="Q477" s="2"/>
      <c r="W477" s="2"/>
    </row>
    <row r="478" spans="1:23" ht="15.75" customHeight="1">
      <c r="A478" s="2"/>
      <c r="G478" s="2"/>
      <c r="Q478" s="2"/>
      <c r="W478" s="2"/>
    </row>
    <row r="479" spans="1:23" ht="15.75" customHeight="1">
      <c r="A479" s="2"/>
      <c r="G479" s="2"/>
      <c r="Q479" s="2"/>
      <c r="W479" s="2"/>
    </row>
    <row r="480" spans="1:23" ht="15.75" customHeight="1">
      <c r="A480" s="2"/>
      <c r="G480" s="2"/>
      <c r="Q480" s="2"/>
      <c r="W480" s="2"/>
    </row>
    <row r="481" spans="1:23" ht="15.75" customHeight="1">
      <c r="A481" s="2"/>
      <c r="G481" s="2"/>
      <c r="Q481" s="2"/>
      <c r="W481" s="2"/>
    </row>
    <row r="482" spans="1:23" ht="15.75" customHeight="1">
      <c r="A482" s="2"/>
      <c r="G482" s="2"/>
      <c r="Q482" s="2"/>
      <c r="W482" s="2"/>
    </row>
    <row r="483" spans="1:23" ht="15.75" customHeight="1">
      <c r="A483" s="2"/>
      <c r="G483" s="2"/>
      <c r="Q483" s="2"/>
      <c r="W483" s="2"/>
    </row>
    <row r="484" spans="1:23" ht="15.75" customHeight="1">
      <c r="A484" s="2"/>
      <c r="G484" s="2"/>
      <c r="Q484" s="2"/>
      <c r="W484" s="2"/>
    </row>
    <row r="485" spans="1:23" ht="15.75" customHeight="1">
      <c r="A485" s="2"/>
      <c r="G485" s="2"/>
      <c r="Q485" s="2"/>
      <c r="W485" s="2"/>
    </row>
    <row r="486" spans="1:23" ht="15.75" customHeight="1">
      <c r="A486" s="2"/>
      <c r="G486" s="2"/>
      <c r="Q486" s="2"/>
      <c r="W486" s="2"/>
    </row>
    <row r="487" spans="1:23" ht="15.75" customHeight="1">
      <c r="A487" s="2"/>
      <c r="G487" s="2"/>
      <c r="Q487" s="2"/>
      <c r="W487" s="2"/>
    </row>
    <row r="488" spans="1:23" ht="15.75" customHeight="1">
      <c r="A488" s="2"/>
      <c r="G488" s="2"/>
      <c r="Q488" s="2"/>
      <c r="W488" s="2"/>
    </row>
    <row r="489" spans="1:23" ht="15.75" customHeight="1">
      <c r="A489" s="2"/>
      <c r="G489" s="2"/>
      <c r="Q489" s="2"/>
      <c r="W489" s="2"/>
    </row>
    <row r="490" spans="1:23" ht="15.75" customHeight="1">
      <c r="A490" s="2"/>
      <c r="G490" s="2"/>
      <c r="Q490" s="2"/>
      <c r="W490" s="2"/>
    </row>
    <row r="491" spans="1:23" ht="15.75" customHeight="1">
      <c r="A491" s="2"/>
      <c r="G491" s="2"/>
      <c r="Q491" s="2"/>
      <c r="W491" s="2"/>
    </row>
    <row r="492" spans="1:23" ht="15.75" customHeight="1">
      <c r="A492" s="2"/>
      <c r="G492" s="2"/>
      <c r="Q492" s="2"/>
      <c r="W492" s="2"/>
    </row>
    <row r="493" spans="1:23" ht="15.75" customHeight="1">
      <c r="A493" s="2"/>
      <c r="G493" s="2"/>
      <c r="Q493" s="2"/>
      <c r="W493" s="2"/>
    </row>
    <row r="494" spans="1:23" ht="15.75" customHeight="1">
      <c r="A494" s="2"/>
      <c r="G494" s="2"/>
      <c r="Q494" s="2"/>
      <c r="W494" s="2"/>
    </row>
    <row r="495" spans="1:23" ht="15.75" customHeight="1">
      <c r="A495" s="2"/>
      <c r="G495" s="2"/>
      <c r="Q495" s="2"/>
      <c r="W495" s="2"/>
    </row>
    <row r="496" spans="1:23" ht="15.75" customHeight="1">
      <c r="A496" s="2"/>
      <c r="G496" s="2"/>
      <c r="Q496" s="2"/>
      <c r="W496" s="2"/>
    </row>
    <row r="497" spans="1:23" ht="15.75" customHeight="1">
      <c r="A497" s="2"/>
      <c r="G497" s="2"/>
      <c r="Q497" s="2"/>
      <c r="W497" s="2"/>
    </row>
    <row r="498" spans="1:23" ht="15.75" customHeight="1">
      <c r="A498" s="2"/>
      <c r="G498" s="2"/>
      <c r="Q498" s="2"/>
      <c r="W498" s="2"/>
    </row>
    <row r="499" spans="1:23" ht="15.75" customHeight="1">
      <c r="A499" s="2"/>
      <c r="G499" s="2"/>
      <c r="Q499" s="2"/>
      <c r="W499" s="2"/>
    </row>
    <row r="500" spans="1:23" ht="15.75" customHeight="1">
      <c r="A500" s="2"/>
      <c r="G500" s="2"/>
      <c r="Q500" s="2"/>
      <c r="W500" s="2"/>
    </row>
    <row r="501" spans="1:23" ht="15.75" customHeight="1">
      <c r="A501" s="2"/>
      <c r="G501" s="2"/>
      <c r="Q501" s="2"/>
      <c r="W501" s="2"/>
    </row>
    <row r="502" spans="1:23" ht="15.75" customHeight="1">
      <c r="A502" s="2"/>
      <c r="G502" s="2"/>
      <c r="Q502" s="2"/>
      <c r="W502" s="2"/>
    </row>
    <row r="503" spans="1:23" ht="15.75" customHeight="1">
      <c r="A503" s="2"/>
      <c r="G503" s="2"/>
      <c r="Q503" s="2"/>
      <c r="W503" s="2"/>
    </row>
    <row r="504" spans="1:23" ht="15.75" customHeight="1">
      <c r="A504" s="2"/>
      <c r="G504" s="2"/>
      <c r="Q504" s="2"/>
      <c r="W504" s="2"/>
    </row>
    <row r="505" spans="1:23" ht="15.75" customHeight="1">
      <c r="A505" s="2"/>
      <c r="G505" s="2"/>
      <c r="Q505" s="2"/>
      <c r="W505" s="2"/>
    </row>
    <row r="506" spans="1:23" ht="15.75" customHeight="1">
      <c r="A506" s="2"/>
      <c r="G506" s="2"/>
      <c r="Q506" s="2"/>
      <c r="W506" s="2"/>
    </row>
    <row r="507" spans="1:23" ht="15.75" customHeight="1">
      <c r="A507" s="2"/>
      <c r="G507" s="2"/>
      <c r="Q507" s="2"/>
      <c r="W507" s="2"/>
    </row>
    <row r="508" spans="1:23" ht="15.75" customHeight="1">
      <c r="A508" s="2"/>
      <c r="G508" s="2"/>
      <c r="Q508" s="2"/>
      <c r="W508" s="2"/>
    </row>
    <row r="509" spans="1:23" ht="15.75" customHeight="1">
      <c r="A509" s="2"/>
      <c r="G509" s="2"/>
      <c r="Q509" s="2"/>
      <c r="W509" s="2"/>
    </row>
    <row r="510" spans="1:23" ht="15.75" customHeight="1">
      <c r="A510" s="2"/>
      <c r="G510" s="2"/>
      <c r="Q510" s="2"/>
      <c r="W510" s="2"/>
    </row>
    <row r="511" spans="1:23" ht="15.75" customHeight="1">
      <c r="A511" s="2"/>
      <c r="G511" s="2"/>
      <c r="Q511" s="2"/>
      <c r="W511" s="2"/>
    </row>
    <row r="512" spans="1:23" ht="15.75" customHeight="1">
      <c r="A512" s="2"/>
      <c r="G512" s="2"/>
      <c r="Q512" s="2"/>
      <c r="W512" s="2"/>
    </row>
    <row r="513" spans="1:23" ht="15.75" customHeight="1">
      <c r="A513" s="2"/>
      <c r="G513" s="2"/>
      <c r="Q513" s="2"/>
      <c r="W513" s="2"/>
    </row>
    <row r="514" spans="1:23" ht="15.75" customHeight="1">
      <c r="A514" s="2"/>
      <c r="G514" s="2"/>
      <c r="Q514" s="2"/>
      <c r="W514" s="2"/>
    </row>
    <row r="515" spans="1:23" ht="15.75" customHeight="1">
      <c r="A515" s="2"/>
      <c r="G515" s="2"/>
      <c r="Q515" s="2"/>
      <c r="W515" s="2"/>
    </row>
    <row r="516" spans="1:23" ht="15.75" customHeight="1">
      <c r="A516" s="2"/>
      <c r="G516" s="2"/>
      <c r="Q516" s="2"/>
      <c r="W516" s="2"/>
    </row>
    <row r="517" spans="1:23" ht="15.75" customHeight="1">
      <c r="A517" s="2"/>
      <c r="G517" s="2"/>
      <c r="Q517" s="2"/>
      <c r="W517" s="2"/>
    </row>
    <row r="518" spans="1:23" ht="15.75" customHeight="1">
      <c r="A518" s="2"/>
      <c r="G518" s="2"/>
      <c r="Q518" s="2"/>
      <c r="W518" s="2"/>
    </row>
    <row r="519" spans="1:23" ht="15.75" customHeight="1">
      <c r="A519" s="2"/>
      <c r="G519" s="2"/>
      <c r="Q519" s="2"/>
      <c r="W519" s="2"/>
    </row>
    <row r="520" spans="1:23" ht="15.75" customHeight="1">
      <c r="A520" s="2"/>
      <c r="G520" s="2"/>
      <c r="Q520" s="2"/>
      <c r="W520" s="2"/>
    </row>
    <row r="521" spans="1:23" ht="15.75" customHeight="1">
      <c r="A521" s="2"/>
      <c r="G521" s="2"/>
      <c r="Q521" s="2"/>
      <c r="W521" s="2"/>
    </row>
    <row r="522" spans="1:23" ht="15.75" customHeight="1">
      <c r="A522" s="2"/>
      <c r="G522" s="2"/>
      <c r="Q522" s="2"/>
      <c r="W522" s="2"/>
    </row>
    <row r="523" spans="1:23" ht="15.75" customHeight="1">
      <c r="A523" s="2"/>
      <c r="G523" s="2"/>
      <c r="Q523" s="2"/>
      <c r="W523" s="2"/>
    </row>
    <row r="524" spans="1:23" ht="15.75" customHeight="1">
      <c r="A524" s="2"/>
      <c r="G524" s="2"/>
      <c r="Q524" s="2"/>
      <c r="W524" s="2"/>
    </row>
    <row r="525" spans="1:23" ht="15.75" customHeight="1">
      <c r="A525" s="2"/>
      <c r="G525" s="2"/>
      <c r="Q525" s="2"/>
      <c r="W525" s="2"/>
    </row>
    <row r="526" spans="1:23" ht="15.75" customHeight="1">
      <c r="A526" s="2"/>
      <c r="G526" s="2"/>
      <c r="Q526" s="2"/>
      <c r="W526" s="2"/>
    </row>
    <row r="527" spans="1:23" ht="15.75" customHeight="1">
      <c r="A527" s="2"/>
      <c r="G527" s="2"/>
      <c r="Q527" s="2"/>
      <c r="W527" s="2"/>
    </row>
    <row r="528" spans="1:23" ht="15.75" customHeight="1">
      <c r="A528" s="2"/>
      <c r="G528" s="2"/>
      <c r="Q528" s="2"/>
      <c r="W528" s="2"/>
    </row>
    <row r="529" spans="1:23" ht="15.75" customHeight="1">
      <c r="A529" s="2"/>
      <c r="G529" s="2"/>
      <c r="Q529" s="2"/>
      <c r="W529" s="2"/>
    </row>
    <row r="530" spans="1:23" ht="15.75" customHeight="1">
      <c r="A530" s="2"/>
      <c r="G530" s="2"/>
      <c r="Q530" s="2"/>
      <c r="W530" s="2"/>
    </row>
    <row r="531" spans="1:23" ht="15.75" customHeight="1">
      <c r="A531" s="2"/>
      <c r="G531" s="2"/>
      <c r="Q531" s="2"/>
      <c r="W531" s="2"/>
    </row>
    <row r="532" spans="1:23" ht="15.75" customHeight="1">
      <c r="A532" s="2"/>
      <c r="G532" s="2"/>
      <c r="Q532" s="2"/>
      <c r="W532" s="2"/>
    </row>
    <row r="533" spans="1:23" ht="15.75" customHeight="1">
      <c r="A533" s="2"/>
      <c r="G533" s="2"/>
      <c r="Q533" s="2"/>
      <c r="W533" s="2"/>
    </row>
    <row r="534" spans="1:23" ht="15.75" customHeight="1">
      <c r="A534" s="2"/>
      <c r="G534" s="2"/>
      <c r="Q534" s="2"/>
      <c r="W534" s="2"/>
    </row>
    <row r="535" spans="1:23" ht="15.75" customHeight="1">
      <c r="A535" s="2"/>
      <c r="G535" s="2"/>
      <c r="Q535" s="2"/>
      <c r="W535" s="2"/>
    </row>
    <row r="536" spans="1:23" ht="15.75" customHeight="1">
      <c r="A536" s="2"/>
      <c r="G536" s="2"/>
      <c r="Q536" s="2"/>
      <c r="W536" s="2"/>
    </row>
    <row r="537" spans="1:23" ht="15.75" customHeight="1">
      <c r="A537" s="2"/>
      <c r="G537" s="2"/>
      <c r="Q537" s="2"/>
      <c r="W537" s="2"/>
    </row>
    <row r="538" spans="1:23" ht="15.75" customHeight="1">
      <c r="A538" s="2"/>
      <c r="G538" s="2"/>
      <c r="Q538" s="2"/>
      <c r="W538" s="2"/>
    </row>
    <row r="539" spans="1:23" ht="15.75" customHeight="1">
      <c r="A539" s="2"/>
      <c r="G539" s="2"/>
      <c r="Q539" s="2"/>
      <c r="W539" s="2"/>
    </row>
    <row r="540" spans="1:23" ht="15.75" customHeight="1">
      <c r="A540" s="2"/>
      <c r="G540" s="2"/>
      <c r="Q540" s="2"/>
      <c r="W540" s="2"/>
    </row>
    <row r="541" spans="1:23" ht="15.75" customHeight="1">
      <c r="A541" s="2"/>
      <c r="G541" s="2"/>
      <c r="Q541" s="2"/>
      <c r="W541" s="2"/>
    </row>
    <row r="542" spans="1:23" ht="15.75" customHeight="1">
      <c r="A542" s="2"/>
      <c r="G542" s="2"/>
      <c r="Q542" s="2"/>
      <c r="W542" s="2"/>
    </row>
    <row r="543" spans="1:23" ht="15.75" customHeight="1">
      <c r="A543" s="2"/>
      <c r="G543" s="2"/>
      <c r="Q543" s="2"/>
      <c r="W543" s="2"/>
    </row>
    <row r="544" spans="1:23" ht="15.75" customHeight="1">
      <c r="A544" s="2"/>
      <c r="G544" s="2"/>
      <c r="Q544" s="2"/>
      <c r="W544" s="2"/>
    </row>
    <row r="545" spans="1:23" ht="15.75" customHeight="1">
      <c r="A545" s="2"/>
      <c r="G545" s="2"/>
      <c r="Q545" s="2"/>
      <c r="W545" s="2"/>
    </row>
    <row r="546" spans="1:23" ht="15.75" customHeight="1">
      <c r="A546" s="2"/>
      <c r="G546" s="2"/>
      <c r="Q546" s="2"/>
      <c r="W546" s="2"/>
    </row>
    <row r="547" spans="1:23" ht="15.75" customHeight="1">
      <c r="A547" s="2"/>
      <c r="G547" s="2"/>
      <c r="Q547" s="2"/>
      <c r="W547" s="2"/>
    </row>
    <row r="548" spans="1:23" ht="15.75" customHeight="1">
      <c r="A548" s="2"/>
      <c r="G548" s="2"/>
      <c r="Q548" s="2"/>
      <c r="W548" s="2"/>
    </row>
    <row r="549" spans="1:23" ht="15.75" customHeight="1">
      <c r="A549" s="2"/>
      <c r="G549" s="2"/>
      <c r="Q549" s="2"/>
      <c r="W549" s="2"/>
    </row>
    <row r="550" spans="1:23" ht="15.75" customHeight="1">
      <c r="A550" s="2"/>
      <c r="G550" s="2"/>
      <c r="Q550" s="2"/>
      <c r="W550" s="2"/>
    </row>
    <row r="551" spans="1:23" ht="15.75" customHeight="1">
      <c r="A551" s="2"/>
      <c r="G551" s="2"/>
      <c r="Q551" s="2"/>
      <c r="W551" s="2"/>
    </row>
    <row r="552" spans="1:23" ht="15.75" customHeight="1">
      <c r="A552" s="2"/>
      <c r="G552" s="2"/>
      <c r="Q552" s="2"/>
      <c r="W552" s="2"/>
    </row>
    <row r="553" spans="1:23" ht="15.75" customHeight="1">
      <c r="A553" s="2"/>
      <c r="G553" s="2"/>
      <c r="Q553" s="2"/>
      <c r="W553" s="2"/>
    </row>
    <row r="554" spans="1:23" ht="15.75" customHeight="1">
      <c r="A554" s="2"/>
      <c r="G554" s="2"/>
      <c r="Q554" s="2"/>
      <c r="W554" s="2"/>
    </row>
    <row r="555" spans="1:23" ht="15.75" customHeight="1">
      <c r="A555" s="2"/>
      <c r="G555" s="2"/>
      <c r="Q555" s="2"/>
      <c r="W555" s="2"/>
    </row>
    <row r="556" spans="1:23" ht="15.75" customHeight="1">
      <c r="A556" s="2"/>
      <c r="G556" s="2"/>
      <c r="Q556" s="2"/>
      <c r="W556" s="2"/>
    </row>
    <row r="557" spans="1:23" ht="15.75" customHeight="1">
      <c r="A557" s="2"/>
      <c r="G557" s="2"/>
      <c r="Q557" s="2"/>
      <c r="W557" s="2"/>
    </row>
    <row r="558" spans="1:23" ht="15.75" customHeight="1">
      <c r="A558" s="2"/>
      <c r="G558" s="2"/>
      <c r="Q558" s="2"/>
      <c r="W558" s="2"/>
    </row>
    <row r="559" spans="1:23" ht="15.75" customHeight="1">
      <c r="A559" s="2"/>
      <c r="G559" s="2"/>
      <c r="Q559" s="2"/>
      <c r="W559" s="2"/>
    </row>
    <row r="560" spans="1:23" ht="15.75" customHeight="1">
      <c r="A560" s="2"/>
      <c r="G560" s="2"/>
      <c r="Q560" s="2"/>
      <c r="W560" s="2"/>
    </row>
    <row r="561" spans="1:23" ht="15.75" customHeight="1">
      <c r="A561" s="2"/>
      <c r="G561" s="2"/>
      <c r="Q561" s="2"/>
      <c r="W561" s="2"/>
    </row>
    <row r="562" spans="1:23" ht="15.75" customHeight="1">
      <c r="A562" s="2"/>
      <c r="G562" s="2"/>
      <c r="Q562" s="2"/>
      <c r="W562" s="2"/>
    </row>
    <row r="563" spans="1:23" ht="15.75" customHeight="1">
      <c r="A563" s="2"/>
      <c r="G563" s="2"/>
      <c r="Q563" s="2"/>
      <c r="W563" s="2"/>
    </row>
    <row r="564" spans="1:23" ht="15.75" customHeight="1">
      <c r="A564" s="2"/>
      <c r="G564" s="2"/>
      <c r="Q564" s="2"/>
      <c r="W564" s="2"/>
    </row>
    <row r="565" spans="1:23" ht="15.75" customHeight="1">
      <c r="A565" s="2"/>
      <c r="G565" s="2"/>
      <c r="Q565" s="2"/>
      <c r="W565" s="2"/>
    </row>
    <row r="566" spans="1:23" ht="15.75" customHeight="1">
      <c r="A566" s="2"/>
      <c r="G566" s="2"/>
      <c r="Q566" s="2"/>
      <c r="W566" s="2"/>
    </row>
    <row r="567" spans="1:23" ht="15.75" customHeight="1">
      <c r="A567" s="2"/>
      <c r="G567" s="2"/>
      <c r="Q567" s="2"/>
      <c r="W567" s="2"/>
    </row>
    <row r="568" spans="1:23" ht="15.75" customHeight="1">
      <c r="A568" s="2"/>
      <c r="G568" s="2"/>
      <c r="Q568" s="2"/>
      <c r="W568" s="2"/>
    </row>
    <row r="569" spans="1:23" ht="15.75" customHeight="1">
      <c r="A569" s="2"/>
      <c r="G569" s="2"/>
      <c r="Q569" s="2"/>
      <c r="W569" s="2"/>
    </row>
    <row r="570" spans="1:23" ht="15.75" customHeight="1">
      <c r="A570" s="2"/>
      <c r="G570" s="2"/>
      <c r="Q570" s="2"/>
      <c r="W570" s="2"/>
    </row>
    <row r="571" spans="1:23" ht="15.75" customHeight="1">
      <c r="A571" s="2"/>
      <c r="G571" s="2"/>
      <c r="Q571" s="2"/>
      <c r="W571" s="2"/>
    </row>
    <row r="572" spans="1:23" ht="15.75" customHeight="1">
      <c r="A572" s="2"/>
      <c r="G572" s="2"/>
      <c r="Q572" s="2"/>
      <c r="W572" s="2"/>
    </row>
    <row r="573" spans="1:23" ht="15.75" customHeight="1">
      <c r="A573" s="2"/>
      <c r="G573" s="2"/>
      <c r="Q573" s="2"/>
      <c r="W573" s="2"/>
    </row>
    <row r="574" spans="1:23" ht="15.75" customHeight="1">
      <c r="A574" s="2"/>
      <c r="G574" s="2"/>
      <c r="Q574" s="2"/>
      <c r="W574" s="2"/>
    </row>
    <row r="575" spans="1:23" ht="15.75" customHeight="1">
      <c r="A575" s="2"/>
      <c r="G575" s="2"/>
      <c r="Q575" s="2"/>
      <c r="W575" s="2"/>
    </row>
    <row r="576" spans="1:23" ht="15.75" customHeight="1">
      <c r="A576" s="2"/>
      <c r="G576" s="2"/>
      <c r="Q576" s="2"/>
      <c r="W576" s="2"/>
    </row>
    <row r="577" spans="1:23" ht="15.75" customHeight="1">
      <c r="A577" s="2"/>
      <c r="G577" s="2"/>
      <c r="Q577" s="2"/>
      <c r="W577" s="2"/>
    </row>
    <row r="578" spans="1:23" ht="15.75" customHeight="1">
      <c r="A578" s="2"/>
      <c r="G578" s="2"/>
      <c r="Q578" s="2"/>
      <c r="W578" s="2"/>
    </row>
    <row r="579" spans="1:23" ht="15.75" customHeight="1">
      <c r="A579" s="2"/>
      <c r="G579" s="2"/>
      <c r="Q579" s="2"/>
      <c r="W579" s="2"/>
    </row>
    <row r="580" spans="1:23" ht="15.75" customHeight="1">
      <c r="A580" s="2"/>
      <c r="G580" s="2"/>
      <c r="Q580" s="2"/>
      <c r="W580" s="2"/>
    </row>
    <row r="581" spans="1:23" ht="15.75" customHeight="1">
      <c r="A581" s="2"/>
      <c r="G581" s="2"/>
      <c r="Q581" s="2"/>
      <c r="W581" s="2"/>
    </row>
    <row r="582" spans="1:23" ht="15.75" customHeight="1">
      <c r="A582" s="2"/>
      <c r="G582" s="2"/>
      <c r="Q582" s="2"/>
      <c r="W582" s="2"/>
    </row>
    <row r="583" spans="1:23" ht="15.75" customHeight="1">
      <c r="A583" s="2"/>
      <c r="G583" s="2"/>
      <c r="Q583" s="2"/>
      <c r="W583" s="2"/>
    </row>
    <row r="584" spans="1:23" ht="15.75" customHeight="1">
      <c r="A584" s="2"/>
      <c r="G584" s="2"/>
      <c r="Q584" s="2"/>
      <c r="W584" s="2"/>
    </row>
    <row r="585" spans="1:23" ht="15.75" customHeight="1">
      <c r="A585" s="2"/>
      <c r="G585" s="2"/>
      <c r="Q585" s="2"/>
      <c r="W585" s="2"/>
    </row>
    <row r="586" spans="1:23" ht="15.75" customHeight="1">
      <c r="A586" s="2"/>
      <c r="G586" s="2"/>
      <c r="Q586" s="2"/>
      <c r="W586" s="2"/>
    </row>
    <row r="587" spans="1:23" ht="15.75" customHeight="1">
      <c r="A587" s="2"/>
      <c r="G587" s="2"/>
      <c r="Q587" s="2"/>
      <c r="W587" s="2"/>
    </row>
    <row r="588" spans="1:23" ht="15.75" customHeight="1">
      <c r="A588" s="2"/>
      <c r="G588" s="2"/>
      <c r="Q588" s="2"/>
      <c r="W588" s="2"/>
    </row>
    <row r="589" spans="1:23" ht="15.75" customHeight="1">
      <c r="A589" s="2"/>
      <c r="G589" s="2"/>
      <c r="Q589" s="2"/>
      <c r="W589" s="2"/>
    </row>
    <row r="590" spans="1:23" ht="15.75" customHeight="1">
      <c r="A590" s="2"/>
      <c r="G590" s="2"/>
      <c r="Q590" s="2"/>
      <c r="W590" s="2"/>
    </row>
    <row r="591" spans="1:23" ht="15.75" customHeight="1">
      <c r="A591" s="2"/>
      <c r="G591" s="2"/>
      <c r="Q591" s="2"/>
      <c r="W591" s="2"/>
    </row>
    <row r="592" spans="1:23" ht="15.75" customHeight="1">
      <c r="A592" s="2"/>
      <c r="G592" s="2"/>
      <c r="Q592" s="2"/>
      <c r="W592" s="2"/>
    </row>
    <row r="593" spans="1:23" ht="15.75" customHeight="1">
      <c r="A593" s="2"/>
      <c r="G593" s="2"/>
      <c r="Q593" s="2"/>
      <c r="W593" s="2"/>
    </row>
    <row r="594" spans="1:23" ht="15.75" customHeight="1">
      <c r="A594" s="2"/>
      <c r="G594" s="2"/>
      <c r="Q594" s="2"/>
      <c r="W594" s="2"/>
    </row>
    <row r="595" spans="1:23" ht="15.75" customHeight="1">
      <c r="A595" s="2"/>
      <c r="G595" s="2"/>
      <c r="Q595" s="2"/>
      <c r="W595" s="2"/>
    </row>
    <row r="596" spans="1:23" ht="15.75" customHeight="1">
      <c r="A596" s="2"/>
      <c r="G596" s="2"/>
      <c r="Q596" s="2"/>
      <c r="W596" s="2"/>
    </row>
    <row r="597" spans="1:23" ht="15.75" customHeight="1">
      <c r="A597" s="2"/>
      <c r="G597" s="2"/>
      <c r="Q597" s="2"/>
      <c r="W597" s="2"/>
    </row>
    <row r="598" spans="1:23" ht="15.75" customHeight="1">
      <c r="A598" s="2"/>
      <c r="G598" s="2"/>
      <c r="Q598" s="2"/>
      <c r="W598" s="2"/>
    </row>
    <row r="599" spans="1:23" ht="15.75" customHeight="1">
      <c r="A599" s="2"/>
      <c r="G599" s="2"/>
      <c r="Q599" s="2"/>
      <c r="W599" s="2"/>
    </row>
    <row r="600" spans="1:23" ht="15.75" customHeight="1">
      <c r="A600" s="2"/>
      <c r="G600" s="2"/>
      <c r="Q600" s="2"/>
      <c r="W600" s="2"/>
    </row>
    <row r="601" spans="1:23" ht="15.75" customHeight="1">
      <c r="A601" s="2"/>
      <c r="G601" s="2"/>
      <c r="Q601" s="2"/>
      <c r="W601" s="2"/>
    </row>
    <row r="602" spans="1:23" ht="15.75" customHeight="1">
      <c r="A602" s="2"/>
      <c r="G602" s="2"/>
      <c r="Q602" s="2"/>
      <c r="W602" s="2"/>
    </row>
    <row r="603" spans="1:23" ht="15.75" customHeight="1">
      <c r="A603" s="2"/>
      <c r="G603" s="2"/>
      <c r="Q603" s="2"/>
      <c r="W603" s="2"/>
    </row>
    <row r="604" spans="1:23" ht="15.75" customHeight="1">
      <c r="A604" s="2"/>
      <c r="G604" s="2"/>
      <c r="Q604" s="2"/>
      <c r="W604" s="2"/>
    </row>
    <row r="605" spans="1:23" ht="15.75" customHeight="1">
      <c r="A605" s="2"/>
      <c r="G605" s="2"/>
      <c r="Q605" s="2"/>
      <c r="W605" s="2"/>
    </row>
    <row r="606" spans="1:23" ht="15.75" customHeight="1">
      <c r="A606" s="2"/>
      <c r="G606" s="2"/>
      <c r="Q606" s="2"/>
      <c r="W606" s="2"/>
    </row>
    <row r="607" spans="1:23" ht="15.75" customHeight="1">
      <c r="A607" s="2"/>
      <c r="G607" s="2"/>
      <c r="Q607" s="2"/>
      <c r="W607" s="2"/>
    </row>
    <row r="608" spans="1:23" ht="15.75" customHeight="1">
      <c r="A608" s="2"/>
      <c r="G608" s="2"/>
      <c r="Q608" s="2"/>
      <c r="W608" s="2"/>
    </row>
    <row r="609" spans="1:23" ht="15.75" customHeight="1">
      <c r="A609" s="2"/>
      <c r="G609" s="2"/>
      <c r="Q609" s="2"/>
      <c r="W609" s="2"/>
    </row>
    <row r="610" spans="1:23" ht="15.75" customHeight="1">
      <c r="A610" s="2"/>
      <c r="G610" s="2"/>
      <c r="Q610" s="2"/>
      <c r="W610" s="2"/>
    </row>
    <row r="611" spans="1:23" ht="15.75" customHeight="1">
      <c r="A611" s="2"/>
      <c r="G611" s="2"/>
      <c r="Q611" s="2"/>
      <c r="W611" s="2"/>
    </row>
    <row r="612" spans="1:23" ht="15.75" customHeight="1">
      <c r="A612" s="2"/>
      <c r="G612" s="2"/>
      <c r="Q612" s="2"/>
      <c r="W612" s="2"/>
    </row>
    <row r="613" spans="1:23" ht="15.75" customHeight="1">
      <c r="A613" s="2"/>
      <c r="G613" s="2"/>
      <c r="Q613" s="2"/>
      <c r="W613" s="2"/>
    </row>
    <row r="614" spans="1:23" ht="15.75" customHeight="1">
      <c r="A614" s="2"/>
      <c r="G614" s="2"/>
      <c r="Q614" s="2"/>
      <c r="W614" s="2"/>
    </row>
    <row r="615" spans="1:23" ht="15.75" customHeight="1">
      <c r="A615" s="2"/>
      <c r="G615" s="2"/>
      <c r="Q615" s="2"/>
      <c r="W615" s="2"/>
    </row>
    <row r="616" spans="1:23" ht="15.75" customHeight="1">
      <c r="A616" s="2"/>
      <c r="G616" s="2"/>
      <c r="Q616" s="2"/>
      <c r="W616" s="2"/>
    </row>
    <row r="617" spans="1:23" ht="15.75" customHeight="1">
      <c r="A617" s="2"/>
      <c r="G617" s="2"/>
      <c r="Q617" s="2"/>
      <c r="W617" s="2"/>
    </row>
    <row r="618" spans="1:23" ht="15.75" customHeight="1">
      <c r="A618" s="2"/>
      <c r="G618" s="2"/>
      <c r="Q618" s="2"/>
      <c r="W618" s="2"/>
    </row>
    <row r="619" spans="1:23" ht="15.75" customHeight="1">
      <c r="A619" s="2"/>
      <c r="G619" s="2"/>
      <c r="Q619" s="2"/>
      <c r="W619" s="2"/>
    </row>
    <row r="620" spans="1:23" ht="15.75" customHeight="1">
      <c r="A620" s="2"/>
      <c r="G620" s="2"/>
      <c r="Q620" s="2"/>
      <c r="W620" s="2"/>
    </row>
    <row r="621" spans="1:23" ht="15.75" customHeight="1">
      <c r="A621" s="2"/>
      <c r="G621" s="2"/>
      <c r="Q621" s="2"/>
      <c r="W621" s="2"/>
    </row>
    <row r="622" spans="1:23" ht="15.75" customHeight="1">
      <c r="A622" s="2"/>
      <c r="G622" s="2"/>
      <c r="Q622" s="2"/>
      <c r="W622" s="2"/>
    </row>
    <row r="623" spans="1:23" ht="15.75" customHeight="1">
      <c r="A623" s="2"/>
      <c r="G623" s="2"/>
      <c r="Q623" s="2"/>
      <c r="W623" s="2"/>
    </row>
    <row r="624" spans="1:23" ht="15.75" customHeight="1">
      <c r="A624" s="2"/>
      <c r="G624" s="2"/>
      <c r="Q624" s="2"/>
      <c r="W624" s="2"/>
    </row>
    <row r="625" spans="1:23" ht="15.75" customHeight="1">
      <c r="A625" s="2"/>
      <c r="G625" s="2"/>
      <c r="Q625" s="2"/>
      <c r="W625" s="2"/>
    </row>
    <row r="626" spans="1:23" ht="15.75" customHeight="1">
      <c r="A626" s="2"/>
      <c r="G626" s="2"/>
      <c r="Q626" s="2"/>
      <c r="W626" s="2"/>
    </row>
    <row r="627" spans="1:23" ht="15.75" customHeight="1">
      <c r="A627" s="2"/>
      <c r="G627" s="2"/>
      <c r="Q627" s="2"/>
      <c r="W627" s="2"/>
    </row>
    <row r="628" spans="1:23" ht="15.75" customHeight="1">
      <c r="A628" s="2"/>
      <c r="G628" s="2"/>
      <c r="Q628" s="2"/>
      <c r="W628" s="2"/>
    </row>
    <row r="629" spans="1:23" ht="15.75" customHeight="1">
      <c r="A629" s="2"/>
      <c r="G629" s="2"/>
      <c r="Q629" s="2"/>
      <c r="W629" s="2"/>
    </row>
    <row r="630" spans="1:23" ht="15.75" customHeight="1">
      <c r="A630" s="2"/>
      <c r="G630" s="2"/>
      <c r="Q630" s="2"/>
      <c r="W630" s="2"/>
    </row>
    <row r="631" spans="1:23" ht="15.75" customHeight="1">
      <c r="A631" s="2"/>
      <c r="G631" s="2"/>
      <c r="Q631" s="2"/>
      <c r="W631" s="2"/>
    </row>
    <row r="632" spans="1:23" ht="15.75" customHeight="1">
      <c r="A632" s="2"/>
      <c r="G632" s="2"/>
      <c r="Q632" s="2"/>
      <c r="W632" s="2"/>
    </row>
    <row r="633" spans="1:23" ht="15.75" customHeight="1">
      <c r="A633" s="2"/>
      <c r="G633" s="2"/>
      <c r="Q633" s="2"/>
      <c r="W633" s="2"/>
    </row>
    <row r="634" spans="1:23" ht="15.75" customHeight="1">
      <c r="A634" s="2"/>
      <c r="G634" s="2"/>
      <c r="Q634" s="2"/>
      <c r="W634" s="2"/>
    </row>
    <row r="635" spans="1:23" ht="15.75" customHeight="1">
      <c r="A635" s="2"/>
      <c r="G635" s="2"/>
      <c r="Q635" s="2"/>
      <c r="W635" s="2"/>
    </row>
    <row r="636" spans="1:23" ht="15.75" customHeight="1">
      <c r="A636" s="2"/>
      <c r="G636" s="2"/>
      <c r="Q636" s="2"/>
      <c r="W636" s="2"/>
    </row>
    <row r="637" spans="1:23" ht="15.75" customHeight="1">
      <c r="A637" s="2"/>
      <c r="G637" s="2"/>
      <c r="Q637" s="2"/>
      <c r="W637" s="2"/>
    </row>
    <row r="638" spans="1:23" ht="15.75" customHeight="1">
      <c r="A638" s="2"/>
      <c r="G638" s="2"/>
      <c r="Q638" s="2"/>
      <c r="W638" s="2"/>
    </row>
    <row r="639" spans="1:23" ht="15.75" customHeight="1">
      <c r="A639" s="2"/>
      <c r="G639" s="2"/>
      <c r="Q639" s="2"/>
      <c r="W639" s="2"/>
    </row>
    <row r="640" spans="1:23" ht="15.75" customHeight="1">
      <c r="A640" s="2"/>
      <c r="G640" s="2"/>
      <c r="Q640" s="2"/>
      <c r="W640" s="2"/>
    </row>
    <row r="641" spans="1:23" ht="15.75" customHeight="1">
      <c r="A641" s="2"/>
      <c r="G641" s="2"/>
      <c r="Q641" s="2"/>
      <c r="W641" s="2"/>
    </row>
    <row r="642" spans="1:23" ht="15.75" customHeight="1">
      <c r="A642" s="2"/>
      <c r="G642" s="2"/>
      <c r="Q642" s="2"/>
      <c r="W642" s="2"/>
    </row>
    <row r="643" spans="1:23" ht="15.75" customHeight="1">
      <c r="A643" s="2"/>
      <c r="G643" s="2"/>
      <c r="Q643" s="2"/>
      <c r="W643" s="2"/>
    </row>
    <row r="644" spans="1:23" ht="15.75" customHeight="1">
      <c r="A644" s="2"/>
      <c r="G644" s="2"/>
      <c r="Q644" s="2"/>
      <c r="W644" s="2"/>
    </row>
    <row r="645" spans="1:23" ht="15.75" customHeight="1">
      <c r="A645" s="2"/>
      <c r="G645" s="2"/>
      <c r="Q645" s="2"/>
      <c r="W645" s="2"/>
    </row>
    <row r="646" spans="1:23" ht="15.75" customHeight="1">
      <c r="A646" s="2"/>
      <c r="G646" s="2"/>
      <c r="Q646" s="2"/>
      <c r="W646" s="2"/>
    </row>
    <row r="647" spans="1:23" ht="15.75" customHeight="1">
      <c r="A647" s="2"/>
      <c r="G647" s="2"/>
      <c r="Q647" s="2"/>
      <c r="W647" s="2"/>
    </row>
    <row r="648" spans="1:23" ht="15.75" customHeight="1">
      <c r="A648" s="2"/>
      <c r="G648" s="2"/>
      <c r="Q648" s="2"/>
      <c r="W648" s="2"/>
    </row>
    <row r="649" spans="1:23" ht="15.75" customHeight="1">
      <c r="A649" s="2"/>
      <c r="G649" s="2"/>
      <c r="Q649" s="2"/>
      <c r="W649" s="2"/>
    </row>
    <row r="650" spans="1:23" ht="15.75" customHeight="1">
      <c r="A650" s="2"/>
      <c r="G650" s="2"/>
      <c r="Q650" s="2"/>
      <c r="W650" s="2"/>
    </row>
    <row r="651" spans="1:23" ht="15.75" customHeight="1">
      <c r="A651" s="2"/>
      <c r="G651" s="2"/>
      <c r="Q651" s="2"/>
      <c r="W651" s="2"/>
    </row>
    <row r="652" spans="1:23" ht="15.75" customHeight="1">
      <c r="A652" s="2"/>
      <c r="G652" s="2"/>
      <c r="Q652" s="2"/>
      <c r="W652" s="2"/>
    </row>
    <row r="653" spans="1:23" ht="15.75" customHeight="1">
      <c r="A653" s="2"/>
      <c r="G653" s="2"/>
      <c r="Q653" s="2"/>
      <c r="W653" s="2"/>
    </row>
    <row r="654" spans="1:23" ht="15.75" customHeight="1">
      <c r="A654" s="2"/>
      <c r="G654" s="2"/>
      <c r="Q654" s="2"/>
      <c r="W654" s="2"/>
    </row>
    <row r="655" spans="1:23" ht="15.75" customHeight="1">
      <c r="A655" s="2"/>
      <c r="G655" s="2"/>
      <c r="Q655" s="2"/>
      <c r="W655" s="2"/>
    </row>
    <row r="656" spans="1:23" ht="15.75" customHeight="1">
      <c r="A656" s="2"/>
      <c r="G656" s="2"/>
      <c r="Q656" s="2"/>
      <c r="W656" s="2"/>
    </row>
    <row r="657" spans="1:23" ht="15.75" customHeight="1">
      <c r="A657" s="2"/>
      <c r="G657" s="2"/>
      <c r="Q657" s="2"/>
      <c r="W657" s="2"/>
    </row>
    <row r="658" spans="1:23" ht="15.75" customHeight="1">
      <c r="A658" s="2"/>
      <c r="G658" s="2"/>
      <c r="Q658" s="2"/>
      <c r="W658" s="2"/>
    </row>
    <row r="659" spans="1:23" ht="15.75" customHeight="1">
      <c r="A659" s="2"/>
      <c r="G659" s="2"/>
      <c r="Q659" s="2"/>
      <c r="W659" s="2"/>
    </row>
    <row r="660" spans="1:23" ht="15.75" customHeight="1">
      <c r="A660" s="2"/>
      <c r="G660" s="2"/>
      <c r="Q660" s="2"/>
      <c r="W660" s="2"/>
    </row>
    <row r="661" spans="1:23" ht="15.75" customHeight="1">
      <c r="A661" s="2"/>
      <c r="G661" s="2"/>
      <c r="Q661" s="2"/>
      <c r="W661" s="2"/>
    </row>
    <row r="662" spans="1:23" ht="15.75" customHeight="1">
      <c r="A662" s="2"/>
      <c r="G662" s="2"/>
      <c r="Q662" s="2"/>
      <c r="W662" s="2"/>
    </row>
    <row r="663" spans="1:23" ht="15.75" customHeight="1">
      <c r="A663" s="2"/>
      <c r="G663" s="2"/>
      <c r="Q663" s="2"/>
      <c r="W663" s="2"/>
    </row>
    <row r="664" spans="1:23" ht="15.75" customHeight="1">
      <c r="A664" s="2"/>
      <c r="G664" s="2"/>
      <c r="Q664" s="2"/>
      <c r="W664" s="2"/>
    </row>
    <row r="665" spans="1:23" ht="15.75" customHeight="1">
      <c r="A665" s="2"/>
      <c r="G665" s="2"/>
      <c r="Q665" s="2"/>
      <c r="W665" s="2"/>
    </row>
    <row r="666" spans="1:23" ht="15.75" customHeight="1">
      <c r="A666" s="2"/>
      <c r="G666" s="2"/>
      <c r="Q666" s="2"/>
      <c r="W666" s="2"/>
    </row>
    <row r="667" spans="1:23" ht="15.75" customHeight="1">
      <c r="A667" s="2"/>
      <c r="G667" s="2"/>
      <c r="Q667" s="2"/>
      <c r="W667" s="2"/>
    </row>
    <row r="668" spans="1:23" ht="15.75" customHeight="1">
      <c r="A668" s="2"/>
      <c r="G668" s="2"/>
      <c r="Q668" s="2"/>
      <c r="W668" s="2"/>
    </row>
    <row r="669" spans="1:23" ht="15.75" customHeight="1">
      <c r="A669" s="2"/>
      <c r="G669" s="2"/>
      <c r="Q669" s="2"/>
      <c r="W669" s="2"/>
    </row>
    <row r="670" spans="1:23" ht="15.75" customHeight="1">
      <c r="A670" s="2"/>
      <c r="G670" s="2"/>
      <c r="Q670" s="2"/>
      <c r="W670" s="2"/>
    </row>
    <row r="671" spans="1:23" ht="15.75" customHeight="1">
      <c r="A671" s="2"/>
      <c r="G671" s="2"/>
      <c r="Q671" s="2"/>
      <c r="W671" s="2"/>
    </row>
    <row r="672" spans="1:23" ht="15.75" customHeight="1">
      <c r="A672" s="2"/>
      <c r="G672" s="2"/>
      <c r="Q672" s="2"/>
      <c r="W672" s="2"/>
    </row>
    <row r="673" spans="1:23" ht="15.75" customHeight="1">
      <c r="A673" s="2"/>
      <c r="G673" s="2"/>
      <c r="Q673" s="2"/>
      <c r="W673" s="2"/>
    </row>
    <row r="674" spans="1:23" ht="15.75" customHeight="1">
      <c r="A674" s="2"/>
      <c r="G674" s="2"/>
      <c r="Q674" s="2"/>
      <c r="W674" s="2"/>
    </row>
    <row r="675" spans="1:23" ht="15.75" customHeight="1">
      <c r="A675" s="2"/>
      <c r="G675" s="2"/>
      <c r="Q675" s="2"/>
      <c r="W675" s="2"/>
    </row>
    <row r="676" spans="1:23" ht="15.75" customHeight="1">
      <c r="A676" s="2"/>
      <c r="G676" s="2"/>
      <c r="Q676" s="2"/>
      <c r="W676" s="2"/>
    </row>
    <row r="677" spans="1:23" ht="15.75" customHeight="1">
      <c r="A677" s="2"/>
      <c r="G677" s="2"/>
      <c r="Q677" s="2"/>
      <c r="W677" s="2"/>
    </row>
    <row r="678" spans="1:23" ht="15.75" customHeight="1">
      <c r="A678" s="2"/>
      <c r="G678" s="2"/>
      <c r="Q678" s="2"/>
      <c r="W678" s="2"/>
    </row>
    <row r="679" spans="1:23" ht="15.75" customHeight="1">
      <c r="A679" s="2"/>
      <c r="G679" s="2"/>
      <c r="Q679" s="2"/>
      <c r="W679" s="2"/>
    </row>
    <row r="680" spans="1:23" ht="15.75" customHeight="1">
      <c r="A680" s="2"/>
      <c r="G680" s="2"/>
      <c r="Q680" s="2"/>
      <c r="W680" s="2"/>
    </row>
    <row r="681" spans="1:23" ht="15.75" customHeight="1">
      <c r="A681" s="2"/>
      <c r="G681" s="2"/>
      <c r="Q681" s="2"/>
      <c r="W681" s="2"/>
    </row>
    <row r="682" spans="1:23" ht="15.75" customHeight="1">
      <c r="A682" s="2"/>
      <c r="G682" s="2"/>
      <c r="Q682" s="2"/>
      <c r="W682" s="2"/>
    </row>
    <row r="683" spans="1:23" ht="15.75" customHeight="1">
      <c r="A683" s="2"/>
      <c r="G683" s="2"/>
      <c r="Q683" s="2"/>
      <c r="W683" s="2"/>
    </row>
    <row r="684" spans="1:23" ht="15.75" customHeight="1">
      <c r="A684" s="2"/>
      <c r="G684" s="2"/>
      <c r="Q684" s="2"/>
      <c r="W684" s="2"/>
    </row>
    <row r="685" spans="1:23" ht="15.75" customHeight="1">
      <c r="A685" s="2"/>
      <c r="G685" s="2"/>
      <c r="Q685" s="2"/>
      <c r="W685" s="2"/>
    </row>
    <row r="686" spans="1:23" ht="15.75" customHeight="1">
      <c r="A686" s="2"/>
      <c r="G686" s="2"/>
      <c r="Q686" s="2"/>
      <c r="W686" s="2"/>
    </row>
    <row r="687" spans="1:23" ht="15.75" customHeight="1">
      <c r="A687" s="2"/>
      <c r="G687" s="2"/>
      <c r="Q687" s="2"/>
      <c r="W687" s="2"/>
    </row>
    <row r="688" spans="1:23" ht="15.75" customHeight="1">
      <c r="A688" s="2"/>
      <c r="G688" s="2"/>
      <c r="Q688" s="2"/>
      <c r="W688" s="2"/>
    </row>
    <row r="689" spans="1:23" ht="15.75" customHeight="1">
      <c r="A689" s="2"/>
      <c r="G689" s="2"/>
      <c r="Q689" s="2"/>
      <c r="W689" s="2"/>
    </row>
    <row r="690" spans="1:23" ht="15.75" customHeight="1">
      <c r="A690" s="2"/>
      <c r="G690" s="2"/>
      <c r="Q690" s="2"/>
      <c r="W690" s="2"/>
    </row>
    <row r="691" spans="1:23" ht="15.75" customHeight="1">
      <c r="A691" s="2"/>
      <c r="G691" s="2"/>
      <c r="Q691" s="2"/>
      <c r="W691" s="2"/>
    </row>
    <row r="692" spans="1:23" ht="15.75" customHeight="1">
      <c r="A692" s="2"/>
      <c r="G692" s="2"/>
      <c r="Q692" s="2"/>
      <c r="W692" s="2"/>
    </row>
    <row r="693" spans="1:23" ht="15.75" customHeight="1">
      <c r="A693" s="2"/>
      <c r="G693" s="2"/>
      <c r="Q693" s="2"/>
      <c r="W693" s="2"/>
    </row>
    <row r="694" spans="1:23" ht="15.75" customHeight="1">
      <c r="A694" s="2"/>
      <c r="G694" s="2"/>
      <c r="Q694" s="2"/>
      <c r="W694" s="2"/>
    </row>
    <row r="695" spans="1:23" ht="15.75" customHeight="1">
      <c r="A695" s="2"/>
      <c r="G695" s="2"/>
      <c r="Q695" s="2"/>
      <c r="W695" s="2"/>
    </row>
    <row r="696" spans="1:23" ht="15.75" customHeight="1">
      <c r="A696" s="2"/>
      <c r="G696" s="2"/>
      <c r="Q696" s="2"/>
      <c r="W696" s="2"/>
    </row>
    <row r="697" spans="1:23" ht="15.75" customHeight="1">
      <c r="A697" s="2"/>
      <c r="G697" s="2"/>
      <c r="Q697" s="2"/>
      <c r="W697" s="2"/>
    </row>
    <row r="698" spans="1:23" ht="15.75" customHeight="1">
      <c r="A698" s="2"/>
      <c r="G698" s="2"/>
      <c r="Q698" s="2"/>
      <c r="W698" s="2"/>
    </row>
    <row r="699" spans="1:23" ht="15.75" customHeight="1">
      <c r="A699" s="2"/>
      <c r="G699" s="2"/>
      <c r="Q699" s="2"/>
      <c r="W699" s="2"/>
    </row>
    <row r="700" spans="1:23" ht="15.75" customHeight="1">
      <c r="A700" s="2"/>
      <c r="G700" s="2"/>
      <c r="Q700" s="2"/>
      <c r="W700" s="2"/>
    </row>
    <row r="701" spans="1:23" ht="15.75" customHeight="1">
      <c r="A701" s="2"/>
      <c r="G701" s="2"/>
      <c r="Q701" s="2"/>
      <c r="W701" s="2"/>
    </row>
    <row r="702" spans="1:23" ht="15.75" customHeight="1">
      <c r="A702" s="2"/>
      <c r="G702" s="2"/>
      <c r="Q702" s="2"/>
      <c r="W702" s="2"/>
    </row>
    <row r="703" spans="1:23" ht="15.75" customHeight="1">
      <c r="A703" s="2"/>
      <c r="G703" s="2"/>
      <c r="Q703" s="2"/>
      <c r="W703" s="2"/>
    </row>
    <row r="704" spans="1:23" ht="15.75" customHeight="1">
      <c r="A704" s="2"/>
      <c r="G704" s="2"/>
      <c r="Q704" s="2"/>
      <c r="W704" s="2"/>
    </row>
    <row r="705" spans="1:23" ht="15.75" customHeight="1">
      <c r="A705" s="2"/>
      <c r="G705" s="2"/>
      <c r="Q705" s="2"/>
      <c r="W705" s="2"/>
    </row>
    <row r="706" spans="1:23" ht="15.75" customHeight="1">
      <c r="A706" s="2"/>
      <c r="G706" s="2"/>
      <c r="Q706" s="2"/>
      <c r="W706" s="2"/>
    </row>
    <row r="707" spans="1:23" ht="15.75" customHeight="1">
      <c r="A707" s="2"/>
      <c r="G707" s="2"/>
      <c r="Q707" s="2"/>
      <c r="W707" s="2"/>
    </row>
    <row r="708" spans="1:23" ht="15.75" customHeight="1">
      <c r="A708" s="2"/>
      <c r="G708" s="2"/>
      <c r="Q708" s="2"/>
      <c r="W708" s="2"/>
    </row>
    <row r="709" spans="1:23" ht="15.75" customHeight="1">
      <c r="A709" s="2"/>
      <c r="G709" s="2"/>
      <c r="Q709" s="2"/>
      <c r="W709" s="2"/>
    </row>
    <row r="710" spans="1:23" ht="15.75" customHeight="1">
      <c r="A710" s="2"/>
      <c r="G710" s="2"/>
      <c r="Q710" s="2"/>
      <c r="W710" s="2"/>
    </row>
    <row r="711" spans="1:23" ht="15.75" customHeight="1">
      <c r="A711" s="2"/>
      <c r="G711" s="2"/>
      <c r="Q711" s="2"/>
      <c r="W711" s="2"/>
    </row>
    <row r="712" spans="1:23" ht="15.75" customHeight="1">
      <c r="A712" s="2"/>
      <c r="G712" s="2"/>
      <c r="Q712" s="2"/>
      <c r="W712" s="2"/>
    </row>
    <row r="713" spans="1:23" ht="15.75" customHeight="1">
      <c r="A713" s="2"/>
      <c r="G713" s="2"/>
      <c r="Q713" s="2"/>
      <c r="W713" s="2"/>
    </row>
    <row r="714" spans="1:23" ht="15.75" customHeight="1">
      <c r="A714" s="2"/>
      <c r="G714" s="2"/>
      <c r="Q714" s="2"/>
      <c r="W714" s="2"/>
    </row>
    <row r="715" spans="1:23" ht="15.75" customHeight="1">
      <c r="A715" s="2"/>
      <c r="G715" s="2"/>
      <c r="Q715" s="2"/>
      <c r="W715" s="2"/>
    </row>
    <row r="716" spans="1:23" ht="15.75" customHeight="1">
      <c r="A716" s="2"/>
      <c r="G716" s="2"/>
      <c r="Q716" s="2"/>
      <c r="W716" s="2"/>
    </row>
    <row r="717" spans="1:23" ht="15.75" customHeight="1">
      <c r="A717" s="2"/>
      <c r="G717" s="2"/>
      <c r="Q717" s="2"/>
      <c r="W717" s="2"/>
    </row>
    <row r="718" spans="1:23" ht="15.75" customHeight="1">
      <c r="A718" s="2"/>
      <c r="G718" s="2"/>
      <c r="Q718" s="2"/>
      <c r="W718" s="2"/>
    </row>
    <row r="719" spans="1:23" ht="15.75" customHeight="1">
      <c r="A719" s="2"/>
      <c r="G719" s="2"/>
      <c r="Q719" s="2"/>
      <c r="W719" s="2"/>
    </row>
    <row r="720" spans="1:23" ht="15.75" customHeight="1">
      <c r="A720" s="2"/>
      <c r="G720" s="2"/>
      <c r="Q720" s="2"/>
      <c r="W720" s="2"/>
    </row>
    <row r="721" spans="1:23" ht="15.75" customHeight="1">
      <c r="A721" s="2"/>
      <c r="G721" s="2"/>
      <c r="Q721" s="2"/>
      <c r="W721" s="2"/>
    </row>
    <row r="722" spans="1:23" ht="15.75" customHeight="1">
      <c r="A722" s="2"/>
      <c r="G722" s="2"/>
      <c r="Q722" s="2"/>
      <c r="W722" s="2"/>
    </row>
    <row r="723" spans="1:23" ht="15.75" customHeight="1">
      <c r="A723" s="2"/>
      <c r="G723" s="2"/>
      <c r="Q723" s="2"/>
      <c r="W723" s="2"/>
    </row>
    <row r="724" spans="1:23" ht="15.75" customHeight="1">
      <c r="A724" s="2"/>
      <c r="G724" s="2"/>
      <c r="Q724" s="2"/>
      <c r="W724" s="2"/>
    </row>
    <row r="725" spans="1:23" ht="15.75" customHeight="1">
      <c r="A725" s="2"/>
      <c r="G725" s="2"/>
      <c r="Q725" s="2"/>
      <c r="W725" s="2"/>
    </row>
    <row r="726" spans="1:23" ht="15.75" customHeight="1">
      <c r="A726" s="2"/>
      <c r="G726" s="2"/>
      <c r="Q726" s="2"/>
      <c r="W726" s="2"/>
    </row>
    <row r="727" spans="1:23" ht="15.75" customHeight="1">
      <c r="A727" s="2"/>
      <c r="G727" s="2"/>
      <c r="Q727" s="2"/>
      <c r="W727" s="2"/>
    </row>
    <row r="728" spans="1:23" ht="15.75" customHeight="1">
      <c r="A728" s="2"/>
      <c r="G728" s="2"/>
      <c r="Q728" s="2"/>
      <c r="W728" s="2"/>
    </row>
    <row r="729" spans="1:23" ht="15.75" customHeight="1">
      <c r="A729" s="2"/>
      <c r="G729" s="2"/>
      <c r="Q729" s="2"/>
      <c r="W729" s="2"/>
    </row>
    <row r="730" spans="1:23" ht="15.75" customHeight="1">
      <c r="A730" s="2"/>
      <c r="G730" s="2"/>
      <c r="Q730" s="2"/>
      <c r="W730" s="2"/>
    </row>
    <row r="731" spans="1:23" ht="15.75" customHeight="1">
      <c r="A731" s="2"/>
      <c r="G731" s="2"/>
      <c r="Q731" s="2"/>
      <c r="W731" s="2"/>
    </row>
    <row r="732" spans="1:23" ht="15.75" customHeight="1">
      <c r="A732" s="2"/>
      <c r="G732" s="2"/>
      <c r="Q732" s="2"/>
      <c r="W732" s="2"/>
    </row>
    <row r="733" spans="1:23" ht="15.75" customHeight="1">
      <c r="A733" s="2"/>
      <c r="G733" s="2"/>
      <c r="Q733" s="2"/>
      <c r="W733" s="2"/>
    </row>
    <row r="734" spans="1:23" ht="15.75" customHeight="1">
      <c r="A734" s="2"/>
      <c r="G734" s="2"/>
      <c r="Q734" s="2"/>
      <c r="W734" s="2"/>
    </row>
    <row r="735" spans="1:23" ht="15.75" customHeight="1">
      <c r="A735" s="2"/>
      <c r="G735" s="2"/>
      <c r="Q735" s="2"/>
      <c r="W735" s="2"/>
    </row>
    <row r="736" spans="1:23" ht="15.75" customHeight="1">
      <c r="A736" s="2"/>
      <c r="G736" s="2"/>
      <c r="Q736" s="2"/>
      <c r="W736" s="2"/>
    </row>
    <row r="737" spans="1:23" ht="15.75" customHeight="1">
      <c r="A737" s="2"/>
      <c r="G737" s="2"/>
      <c r="Q737" s="2"/>
      <c r="W737" s="2"/>
    </row>
    <row r="738" spans="1:23" ht="15.75" customHeight="1">
      <c r="A738" s="2"/>
      <c r="G738" s="2"/>
      <c r="Q738" s="2"/>
      <c r="W738" s="2"/>
    </row>
    <row r="739" spans="1:23" ht="15.75" customHeight="1">
      <c r="A739" s="2"/>
      <c r="G739" s="2"/>
      <c r="Q739" s="2"/>
      <c r="W739" s="2"/>
    </row>
    <row r="740" spans="1:23" ht="15.75" customHeight="1">
      <c r="A740" s="2"/>
      <c r="G740" s="2"/>
      <c r="Q740" s="2"/>
      <c r="W740" s="2"/>
    </row>
    <row r="741" spans="1:23" ht="15.75" customHeight="1">
      <c r="A741" s="2"/>
      <c r="G741" s="2"/>
      <c r="Q741" s="2"/>
      <c r="W741" s="2"/>
    </row>
    <row r="742" spans="1:23" ht="15.75" customHeight="1">
      <c r="A742" s="2"/>
      <c r="G742" s="2"/>
      <c r="Q742" s="2"/>
      <c r="W742" s="2"/>
    </row>
    <row r="743" spans="1:23" ht="15.75" customHeight="1">
      <c r="A743" s="2"/>
      <c r="G743" s="2"/>
      <c r="Q743" s="2"/>
      <c r="W743" s="2"/>
    </row>
    <row r="744" spans="1:23" ht="15.75" customHeight="1">
      <c r="A744" s="2"/>
      <c r="G744" s="2"/>
      <c r="Q744" s="2"/>
      <c r="W744" s="2"/>
    </row>
    <row r="745" spans="1:23" ht="15.75" customHeight="1">
      <c r="A745" s="2"/>
      <c r="G745" s="2"/>
      <c r="Q745" s="2"/>
      <c r="W745" s="2"/>
    </row>
    <row r="746" spans="1:23" ht="15.75" customHeight="1">
      <c r="A746" s="2"/>
      <c r="G746" s="2"/>
      <c r="Q746" s="2"/>
      <c r="W746" s="2"/>
    </row>
    <row r="747" spans="1:23" ht="15.75" customHeight="1">
      <c r="A747" s="2"/>
      <c r="G747" s="2"/>
      <c r="Q747" s="2"/>
      <c r="W747" s="2"/>
    </row>
    <row r="748" spans="1:23" ht="15.75" customHeight="1">
      <c r="A748" s="2"/>
      <c r="G748" s="2"/>
      <c r="Q748" s="2"/>
      <c r="W748" s="2"/>
    </row>
    <row r="749" spans="1:23" ht="15.75" customHeight="1">
      <c r="A749" s="2"/>
      <c r="G749" s="2"/>
      <c r="Q749" s="2"/>
      <c r="W749" s="2"/>
    </row>
    <row r="750" spans="1:23" ht="15.75" customHeight="1">
      <c r="A750" s="2"/>
      <c r="G750" s="2"/>
      <c r="Q750" s="2"/>
      <c r="W750" s="2"/>
    </row>
    <row r="751" spans="1:23" ht="15.75" customHeight="1">
      <c r="A751" s="2"/>
      <c r="G751" s="2"/>
      <c r="Q751" s="2"/>
      <c r="W751" s="2"/>
    </row>
    <row r="752" spans="1:23" ht="15.75" customHeight="1">
      <c r="A752" s="2"/>
      <c r="G752" s="2"/>
      <c r="Q752" s="2"/>
      <c r="W752" s="2"/>
    </row>
    <row r="753" spans="1:23" ht="15.75" customHeight="1">
      <c r="A753" s="2"/>
      <c r="G753" s="2"/>
      <c r="Q753" s="2"/>
      <c r="W753" s="2"/>
    </row>
    <row r="754" spans="1:23" ht="15.75" customHeight="1">
      <c r="A754" s="2"/>
      <c r="G754" s="2"/>
      <c r="Q754" s="2"/>
      <c r="W754" s="2"/>
    </row>
    <row r="755" spans="1:23" ht="15.75" customHeight="1">
      <c r="A755" s="2"/>
      <c r="G755" s="2"/>
      <c r="Q755" s="2"/>
      <c r="W755" s="2"/>
    </row>
    <row r="756" spans="1:23" ht="15.75" customHeight="1">
      <c r="A756" s="2"/>
      <c r="G756" s="2"/>
      <c r="Q756" s="2"/>
      <c r="W756" s="2"/>
    </row>
    <row r="757" spans="1:23" ht="15.75" customHeight="1">
      <c r="A757" s="2"/>
      <c r="G757" s="2"/>
      <c r="Q757" s="2"/>
      <c r="W757" s="2"/>
    </row>
    <row r="758" spans="1:23" ht="15.75" customHeight="1">
      <c r="A758" s="2"/>
      <c r="G758" s="2"/>
      <c r="Q758" s="2"/>
      <c r="W758" s="2"/>
    </row>
    <row r="759" spans="1:23" ht="15.75" customHeight="1">
      <c r="A759" s="2"/>
      <c r="G759" s="2"/>
      <c r="Q759" s="2"/>
      <c r="W759" s="2"/>
    </row>
    <row r="760" spans="1:23" ht="15.75" customHeight="1">
      <c r="A760" s="2"/>
      <c r="G760" s="2"/>
      <c r="Q760" s="2"/>
      <c r="W760" s="2"/>
    </row>
    <row r="761" spans="1:23" ht="15.75" customHeight="1">
      <c r="A761" s="2"/>
      <c r="G761" s="2"/>
      <c r="Q761" s="2"/>
      <c r="W761" s="2"/>
    </row>
    <row r="762" spans="1:23" ht="15.75" customHeight="1">
      <c r="A762" s="2"/>
      <c r="G762" s="2"/>
      <c r="Q762" s="2"/>
      <c r="W762" s="2"/>
    </row>
    <row r="763" spans="1:23" ht="15.75" customHeight="1">
      <c r="A763" s="2"/>
      <c r="G763" s="2"/>
      <c r="Q763" s="2"/>
      <c r="W763" s="2"/>
    </row>
    <row r="764" spans="1:23" ht="15.75" customHeight="1">
      <c r="A764" s="2"/>
      <c r="G764" s="2"/>
      <c r="Q764" s="2"/>
      <c r="W764" s="2"/>
    </row>
    <row r="765" spans="1:23" ht="15.75" customHeight="1">
      <c r="A765" s="2"/>
      <c r="G765" s="2"/>
      <c r="Q765" s="2"/>
      <c r="W765" s="2"/>
    </row>
    <row r="766" spans="1:23" ht="15.75" customHeight="1">
      <c r="A766" s="2"/>
      <c r="G766" s="2"/>
      <c r="Q766" s="2"/>
      <c r="W766" s="2"/>
    </row>
    <row r="767" spans="1:23" ht="15.75" customHeight="1">
      <c r="A767" s="2"/>
      <c r="G767" s="2"/>
      <c r="Q767" s="2"/>
      <c r="W767" s="2"/>
    </row>
    <row r="768" spans="1:23" ht="15.75" customHeight="1">
      <c r="A768" s="2"/>
      <c r="G768" s="2"/>
      <c r="Q768" s="2"/>
      <c r="W768" s="2"/>
    </row>
    <row r="769" spans="1:23" ht="15.75" customHeight="1">
      <c r="A769" s="2"/>
      <c r="G769" s="2"/>
      <c r="Q769" s="2"/>
      <c r="W769" s="2"/>
    </row>
    <row r="770" spans="1:23" ht="15.75" customHeight="1">
      <c r="A770" s="2"/>
      <c r="G770" s="2"/>
      <c r="Q770" s="2"/>
      <c r="W770" s="2"/>
    </row>
    <row r="771" spans="1:23" ht="15.75" customHeight="1">
      <c r="A771" s="2"/>
      <c r="G771" s="2"/>
      <c r="Q771" s="2"/>
      <c r="W771" s="2"/>
    </row>
    <row r="772" spans="1:23" ht="15.75" customHeight="1">
      <c r="A772" s="2"/>
      <c r="G772" s="2"/>
      <c r="Q772" s="2"/>
      <c r="W772" s="2"/>
    </row>
    <row r="773" spans="1:23" ht="15.75" customHeight="1">
      <c r="A773" s="2"/>
      <c r="G773" s="2"/>
      <c r="Q773" s="2"/>
      <c r="W773" s="2"/>
    </row>
    <row r="774" spans="1:23" ht="15.75" customHeight="1">
      <c r="A774" s="2"/>
      <c r="G774" s="2"/>
      <c r="Q774" s="2"/>
      <c r="W774" s="2"/>
    </row>
    <row r="775" spans="1:23" ht="15.75" customHeight="1">
      <c r="A775" s="2"/>
      <c r="G775" s="2"/>
      <c r="Q775" s="2"/>
      <c r="W775" s="2"/>
    </row>
    <row r="776" spans="1:23" ht="15.75" customHeight="1">
      <c r="A776" s="2"/>
      <c r="G776" s="2"/>
      <c r="Q776" s="2"/>
      <c r="W776" s="2"/>
    </row>
    <row r="777" spans="1:23" ht="15.75" customHeight="1">
      <c r="A777" s="2"/>
      <c r="G777" s="2"/>
      <c r="Q777" s="2"/>
      <c r="W777" s="2"/>
    </row>
    <row r="778" spans="1:23" ht="15.75" customHeight="1">
      <c r="A778" s="2"/>
      <c r="G778" s="2"/>
      <c r="Q778" s="2"/>
      <c r="W778" s="2"/>
    </row>
    <row r="779" spans="1:23" ht="15.75" customHeight="1">
      <c r="A779" s="2"/>
      <c r="G779" s="2"/>
      <c r="Q779" s="2"/>
      <c r="W779" s="2"/>
    </row>
    <row r="780" spans="1:23" ht="15.75" customHeight="1">
      <c r="A780" s="2"/>
      <c r="G780" s="2"/>
      <c r="Q780" s="2"/>
      <c r="W780" s="2"/>
    </row>
    <row r="781" spans="1:23" ht="15.75" customHeight="1">
      <c r="A781" s="2"/>
      <c r="G781" s="2"/>
      <c r="Q781" s="2"/>
      <c r="W781" s="2"/>
    </row>
    <row r="782" spans="1:23" ht="15.75" customHeight="1">
      <c r="A782" s="2"/>
      <c r="G782" s="2"/>
      <c r="Q782" s="2"/>
      <c r="W782" s="2"/>
    </row>
    <row r="783" spans="1:23" ht="15.75" customHeight="1">
      <c r="A783" s="2"/>
      <c r="G783" s="2"/>
      <c r="Q783" s="2"/>
      <c r="W783" s="2"/>
    </row>
    <row r="784" spans="1:23" ht="15.75" customHeight="1">
      <c r="A784" s="2"/>
      <c r="G784" s="2"/>
      <c r="Q784" s="2"/>
      <c r="W784" s="2"/>
    </row>
    <row r="785" spans="1:23" ht="15.75" customHeight="1">
      <c r="A785" s="2"/>
      <c r="G785" s="2"/>
      <c r="Q785" s="2"/>
      <c r="W785" s="2"/>
    </row>
    <row r="786" spans="1:23" ht="15.75" customHeight="1">
      <c r="A786" s="2"/>
      <c r="G786" s="2"/>
      <c r="Q786" s="2"/>
      <c r="W786" s="2"/>
    </row>
    <row r="787" spans="1:23" ht="15.75" customHeight="1">
      <c r="A787" s="2"/>
      <c r="G787" s="2"/>
      <c r="Q787" s="2"/>
      <c r="W787" s="2"/>
    </row>
    <row r="788" spans="1:23" ht="15.75" customHeight="1">
      <c r="A788" s="2"/>
      <c r="G788" s="2"/>
      <c r="Q788" s="2"/>
      <c r="W788" s="2"/>
    </row>
    <row r="789" spans="1:23" ht="15.75" customHeight="1">
      <c r="A789" s="2"/>
      <c r="G789" s="2"/>
      <c r="Q789" s="2"/>
      <c r="W789" s="2"/>
    </row>
    <row r="790" spans="1:23" ht="15.75" customHeight="1">
      <c r="A790" s="2"/>
      <c r="G790" s="2"/>
      <c r="Q790" s="2"/>
      <c r="W790" s="2"/>
    </row>
    <row r="791" spans="1:23" ht="15.75" customHeight="1">
      <c r="A791" s="2"/>
      <c r="G791" s="2"/>
      <c r="Q791" s="2"/>
      <c r="W791" s="2"/>
    </row>
    <row r="792" spans="1:23" ht="15.75" customHeight="1">
      <c r="A792" s="2"/>
      <c r="G792" s="2"/>
      <c r="Q792" s="2"/>
      <c r="W792" s="2"/>
    </row>
    <row r="793" spans="1:23" ht="15.75" customHeight="1">
      <c r="A793" s="2"/>
      <c r="G793" s="2"/>
      <c r="Q793" s="2"/>
      <c r="W793" s="2"/>
    </row>
    <row r="794" spans="1:23" ht="15.75" customHeight="1">
      <c r="A794" s="2"/>
      <c r="G794" s="2"/>
      <c r="Q794" s="2"/>
      <c r="W794" s="2"/>
    </row>
    <row r="795" spans="1:23" ht="15.75" customHeight="1">
      <c r="A795" s="2"/>
      <c r="G795" s="2"/>
      <c r="Q795" s="2"/>
      <c r="W795" s="2"/>
    </row>
    <row r="796" spans="1:23" ht="15.75" customHeight="1">
      <c r="A796" s="2"/>
      <c r="G796" s="2"/>
      <c r="Q796" s="2"/>
      <c r="W796" s="2"/>
    </row>
    <row r="797" spans="1:23" ht="15.75" customHeight="1">
      <c r="A797" s="2"/>
      <c r="G797" s="2"/>
      <c r="Q797" s="2"/>
      <c r="W797" s="2"/>
    </row>
    <row r="798" spans="1:23" ht="15.75" customHeight="1">
      <c r="A798" s="2"/>
      <c r="G798" s="2"/>
      <c r="Q798" s="2"/>
      <c r="W798" s="2"/>
    </row>
    <row r="799" spans="1:23" ht="15.75" customHeight="1">
      <c r="A799" s="2"/>
      <c r="G799" s="2"/>
      <c r="Q799" s="2"/>
      <c r="W799" s="2"/>
    </row>
    <row r="800" spans="1:23" ht="15.75" customHeight="1">
      <c r="A800" s="2"/>
      <c r="G800" s="2"/>
      <c r="Q800" s="2"/>
      <c r="W800" s="2"/>
    </row>
    <row r="801" spans="1:23" ht="15.75" customHeight="1">
      <c r="A801" s="2"/>
      <c r="G801" s="2"/>
      <c r="Q801" s="2"/>
      <c r="W801" s="2"/>
    </row>
    <row r="802" spans="1:23" ht="15.75" customHeight="1">
      <c r="A802" s="2"/>
      <c r="G802" s="2"/>
      <c r="Q802" s="2"/>
      <c r="W802" s="2"/>
    </row>
    <row r="803" spans="1:23" ht="15.75" customHeight="1">
      <c r="A803" s="2"/>
      <c r="G803" s="2"/>
      <c r="Q803" s="2"/>
      <c r="W803" s="2"/>
    </row>
    <row r="804" spans="1:23" ht="15.75" customHeight="1">
      <c r="A804" s="2"/>
      <c r="G804" s="2"/>
      <c r="Q804" s="2"/>
      <c r="W804" s="2"/>
    </row>
    <row r="805" spans="1:23" ht="15.75" customHeight="1">
      <c r="A805" s="2"/>
      <c r="G805" s="2"/>
      <c r="Q805" s="2"/>
      <c r="W805" s="2"/>
    </row>
    <row r="806" spans="1:23" ht="15.75" customHeight="1">
      <c r="A806" s="2"/>
      <c r="G806" s="2"/>
      <c r="Q806" s="2"/>
      <c r="W806" s="2"/>
    </row>
    <row r="807" spans="1:23" ht="15.75" customHeight="1">
      <c r="A807" s="2"/>
      <c r="G807" s="2"/>
      <c r="Q807" s="2"/>
      <c r="W807" s="2"/>
    </row>
    <row r="808" spans="1:23" ht="15.75" customHeight="1">
      <c r="A808" s="2"/>
      <c r="G808" s="2"/>
      <c r="Q808" s="2"/>
      <c r="W808" s="2"/>
    </row>
    <row r="809" spans="1:23" ht="15.75" customHeight="1">
      <c r="A809" s="2"/>
      <c r="G809" s="2"/>
      <c r="Q809" s="2"/>
      <c r="W809" s="2"/>
    </row>
    <row r="810" spans="1:23" ht="15.75" customHeight="1">
      <c r="A810" s="2"/>
      <c r="G810" s="2"/>
      <c r="Q810" s="2"/>
      <c r="W810" s="2"/>
    </row>
    <row r="811" spans="1:23" ht="15.75" customHeight="1">
      <c r="A811" s="2"/>
      <c r="G811" s="2"/>
      <c r="Q811" s="2"/>
      <c r="W811" s="2"/>
    </row>
    <row r="812" spans="1:23" ht="15.75" customHeight="1">
      <c r="A812" s="2"/>
      <c r="G812" s="2"/>
      <c r="Q812" s="2"/>
      <c r="W812" s="2"/>
    </row>
    <row r="813" spans="1:23" ht="15.75" customHeight="1">
      <c r="A813" s="2"/>
      <c r="G813" s="2"/>
      <c r="Q813" s="2"/>
      <c r="W813" s="2"/>
    </row>
    <row r="814" spans="1:23" ht="15.75" customHeight="1">
      <c r="A814" s="2"/>
      <c r="G814" s="2"/>
      <c r="Q814" s="2"/>
      <c r="W814" s="2"/>
    </row>
    <row r="815" spans="1:23" ht="15.75" customHeight="1">
      <c r="A815" s="2"/>
      <c r="G815" s="2"/>
      <c r="Q815" s="2"/>
      <c r="W815" s="2"/>
    </row>
    <row r="816" spans="1:23" ht="15.75" customHeight="1">
      <c r="A816" s="2"/>
      <c r="G816" s="2"/>
      <c r="Q816" s="2"/>
      <c r="W816" s="2"/>
    </row>
    <row r="817" spans="1:23" ht="15.75" customHeight="1">
      <c r="A817" s="2"/>
      <c r="G817" s="2"/>
      <c r="Q817" s="2"/>
      <c r="W817" s="2"/>
    </row>
    <row r="818" spans="1:23" ht="15.75" customHeight="1">
      <c r="A818" s="2"/>
      <c r="G818" s="2"/>
      <c r="Q818" s="2"/>
      <c r="W818" s="2"/>
    </row>
    <row r="819" spans="1:23" ht="15.75" customHeight="1">
      <c r="A819" s="2"/>
      <c r="G819" s="2"/>
      <c r="Q819" s="2"/>
      <c r="W819" s="2"/>
    </row>
    <row r="820" spans="1:23" ht="15.75" customHeight="1">
      <c r="A820" s="2"/>
      <c r="G820" s="2"/>
      <c r="Q820" s="2"/>
      <c r="W820" s="2"/>
    </row>
    <row r="821" spans="1:23" ht="15.75" customHeight="1">
      <c r="A821" s="2"/>
      <c r="G821" s="2"/>
      <c r="Q821" s="2"/>
      <c r="W821" s="2"/>
    </row>
    <row r="822" spans="1:23" ht="15.75" customHeight="1">
      <c r="A822" s="2"/>
      <c r="G822" s="2"/>
      <c r="Q822" s="2"/>
      <c r="W822" s="2"/>
    </row>
    <row r="823" spans="1:23" ht="15.75" customHeight="1">
      <c r="A823" s="2"/>
      <c r="G823" s="2"/>
      <c r="Q823" s="2"/>
      <c r="W823" s="2"/>
    </row>
    <row r="824" spans="1:23" ht="15.75" customHeight="1">
      <c r="A824" s="2"/>
      <c r="G824" s="2"/>
      <c r="Q824" s="2"/>
      <c r="W824" s="2"/>
    </row>
    <row r="825" spans="1:23" ht="15.75" customHeight="1">
      <c r="A825" s="2"/>
      <c r="G825" s="2"/>
      <c r="Q825" s="2"/>
      <c r="W825" s="2"/>
    </row>
    <row r="826" spans="1:23" ht="15.75" customHeight="1">
      <c r="A826" s="2"/>
      <c r="G826" s="2"/>
      <c r="Q826" s="2"/>
      <c r="W826" s="2"/>
    </row>
    <row r="827" spans="1:23" ht="15.75" customHeight="1">
      <c r="A827" s="2"/>
      <c r="G827" s="2"/>
      <c r="Q827" s="2"/>
      <c r="W827" s="2"/>
    </row>
    <row r="828" spans="1:23" ht="15.75" customHeight="1">
      <c r="A828" s="2"/>
      <c r="G828" s="2"/>
      <c r="Q828" s="2"/>
      <c r="W828" s="2"/>
    </row>
    <row r="829" spans="1:23" ht="15.75" customHeight="1">
      <c r="A829" s="2"/>
      <c r="G829" s="2"/>
      <c r="Q829" s="2"/>
      <c r="W829" s="2"/>
    </row>
    <row r="830" spans="1:23" ht="15.75" customHeight="1">
      <c r="A830" s="2"/>
      <c r="G830" s="2"/>
      <c r="Q830" s="2"/>
      <c r="W830" s="2"/>
    </row>
    <row r="831" spans="1:23" ht="15.75" customHeight="1">
      <c r="A831" s="2"/>
      <c r="G831" s="2"/>
      <c r="Q831" s="2"/>
      <c r="W831" s="2"/>
    </row>
    <row r="832" spans="1:23" ht="15.75" customHeight="1">
      <c r="A832" s="2"/>
      <c r="G832" s="2"/>
      <c r="Q832" s="2"/>
      <c r="W832" s="2"/>
    </row>
    <row r="833" spans="1:23" ht="15.75" customHeight="1">
      <c r="A833" s="2"/>
      <c r="G833" s="2"/>
      <c r="Q833" s="2"/>
      <c r="W833" s="2"/>
    </row>
    <row r="834" spans="1:23" ht="15.75" customHeight="1">
      <c r="A834" s="2"/>
      <c r="G834" s="2"/>
      <c r="Q834" s="2"/>
      <c r="W834" s="2"/>
    </row>
    <row r="835" spans="1:23" ht="15.75" customHeight="1">
      <c r="A835" s="2"/>
      <c r="G835" s="2"/>
      <c r="Q835" s="2"/>
      <c r="W835" s="2"/>
    </row>
    <row r="836" spans="1:23" ht="15.75" customHeight="1">
      <c r="A836" s="2"/>
      <c r="G836" s="2"/>
      <c r="Q836" s="2"/>
      <c r="W836" s="2"/>
    </row>
    <row r="837" spans="1:23" ht="15.75" customHeight="1">
      <c r="A837" s="2"/>
      <c r="G837" s="2"/>
      <c r="Q837" s="2"/>
      <c r="W837" s="2"/>
    </row>
    <row r="838" spans="1:23" ht="15.75" customHeight="1">
      <c r="A838" s="2"/>
      <c r="G838" s="2"/>
      <c r="Q838" s="2"/>
      <c r="W838" s="2"/>
    </row>
    <row r="839" spans="1:23" ht="15.75" customHeight="1">
      <c r="A839" s="2"/>
      <c r="G839" s="2"/>
      <c r="Q839" s="2"/>
      <c r="W839" s="2"/>
    </row>
    <row r="840" spans="1:23" ht="15.75" customHeight="1">
      <c r="A840" s="2"/>
      <c r="G840" s="2"/>
      <c r="Q840" s="2"/>
      <c r="W840" s="2"/>
    </row>
    <row r="841" spans="1:23" ht="15.75" customHeight="1">
      <c r="A841" s="2"/>
      <c r="G841" s="2"/>
      <c r="Q841" s="2"/>
      <c r="W841" s="2"/>
    </row>
    <row r="842" spans="1:23" ht="15.75" customHeight="1">
      <c r="A842" s="2"/>
      <c r="G842" s="2"/>
      <c r="Q842" s="2"/>
      <c r="W842" s="2"/>
    </row>
    <row r="843" spans="1:23" ht="15.75" customHeight="1">
      <c r="A843" s="2"/>
      <c r="G843" s="2"/>
      <c r="Q843" s="2"/>
      <c r="W843" s="2"/>
    </row>
    <row r="844" spans="1:23" ht="15.75" customHeight="1">
      <c r="A844" s="2"/>
      <c r="G844" s="2"/>
      <c r="Q844" s="2"/>
      <c r="W844" s="2"/>
    </row>
    <row r="845" spans="1:23" ht="15.75" customHeight="1">
      <c r="A845" s="2"/>
      <c r="G845" s="2"/>
      <c r="Q845" s="2"/>
      <c r="W845" s="2"/>
    </row>
    <row r="846" spans="1:23" ht="15.75" customHeight="1">
      <c r="A846" s="2"/>
      <c r="G846" s="2"/>
      <c r="Q846" s="2"/>
      <c r="W846" s="2"/>
    </row>
    <row r="847" spans="1:23" ht="15.75" customHeight="1">
      <c r="A847" s="2"/>
      <c r="G847" s="2"/>
      <c r="Q847" s="2"/>
      <c r="W847" s="2"/>
    </row>
    <row r="848" spans="1:23" ht="15.75" customHeight="1">
      <c r="A848" s="2"/>
      <c r="G848" s="2"/>
      <c r="Q848" s="2"/>
      <c r="W848" s="2"/>
    </row>
    <row r="849" spans="1:23" ht="15.75" customHeight="1">
      <c r="A849" s="2"/>
      <c r="G849" s="2"/>
      <c r="Q849" s="2"/>
      <c r="W849" s="2"/>
    </row>
    <row r="850" spans="1:23" ht="15.75" customHeight="1">
      <c r="A850" s="2"/>
      <c r="G850" s="2"/>
      <c r="Q850" s="2"/>
      <c r="W850" s="2"/>
    </row>
    <row r="851" spans="1:23" ht="15.75" customHeight="1">
      <c r="A851" s="2"/>
      <c r="G851" s="2"/>
      <c r="Q851" s="2"/>
      <c r="W851" s="2"/>
    </row>
    <row r="852" spans="1:23" ht="15.75" customHeight="1">
      <c r="A852" s="2"/>
      <c r="G852" s="2"/>
      <c r="Q852" s="2"/>
      <c r="W852" s="2"/>
    </row>
    <row r="853" spans="1:23" ht="15.75" customHeight="1">
      <c r="A853" s="2"/>
      <c r="G853" s="2"/>
      <c r="Q853" s="2"/>
      <c r="W853" s="2"/>
    </row>
    <row r="854" spans="1:23" ht="15.75" customHeight="1">
      <c r="A854" s="2"/>
      <c r="G854" s="2"/>
      <c r="Q854" s="2"/>
      <c r="W854" s="2"/>
    </row>
    <row r="855" spans="1:23" ht="15.75" customHeight="1">
      <c r="A855" s="2"/>
      <c r="G855" s="2"/>
      <c r="Q855" s="2"/>
      <c r="W855" s="2"/>
    </row>
    <row r="856" spans="1:23" ht="15.75" customHeight="1">
      <c r="A856" s="2"/>
      <c r="G856" s="2"/>
      <c r="Q856" s="2"/>
      <c r="W856" s="2"/>
    </row>
    <row r="857" spans="1:23" ht="15.75" customHeight="1">
      <c r="A857" s="2"/>
      <c r="G857" s="2"/>
      <c r="Q857" s="2"/>
      <c r="W857" s="2"/>
    </row>
    <row r="858" spans="1:23" ht="15.75" customHeight="1">
      <c r="A858" s="2"/>
      <c r="G858" s="2"/>
      <c r="Q858" s="2"/>
      <c r="W858" s="2"/>
    </row>
    <row r="859" spans="1:23" ht="15.75" customHeight="1">
      <c r="A859" s="2"/>
      <c r="G859" s="2"/>
      <c r="Q859" s="2"/>
      <c r="W859" s="2"/>
    </row>
    <row r="860" spans="1:23" ht="15.75" customHeight="1">
      <c r="A860" s="2"/>
      <c r="G860" s="2"/>
      <c r="Q860" s="2"/>
      <c r="W860" s="2"/>
    </row>
    <row r="861" spans="1:23" ht="15.75" customHeight="1">
      <c r="A861" s="2"/>
      <c r="G861" s="2"/>
      <c r="Q861" s="2"/>
      <c r="W861" s="2"/>
    </row>
    <row r="862" spans="1:23" ht="15.75" customHeight="1">
      <c r="A862" s="2"/>
      <c r="G862" s="2"/>
      <c r="Q862" s="2"/>
      <c r="W862" s="2"/>
    </row>
    <row r="863" spans="1:23" ht="15.75" customHeight="1">
      <c r="A863" s="2"/>
      <c r="G863" s="2"/>
      <c r="Q863" s="2"/>
      <c r="W863" s="2"/>
    </row>
    <row r="864" spans="1:23" ht="15.75" customHeight="1">
      <c r="A864" s="2"/>
      <c r="G864" s="2"/>
      <c r="Q864" s="2"/>
      <c r="W864" s="2"/>
    </row>
    <row r="865" spans="1:23" ht="15.75" customHeight="1">
      <c r="A865" s="2"/>
      <c r="G865" s="2"/>
      <c r="Q865" s="2"/>
      <c r="W865" s="2"/>
    </row>
    <row r="866" spans="1:23" ht="15.75" customHeight="1">
      <c r="A866" s="2"/>
      <c r="G866" s="2"/>
      <c r="Q866" s="2"/>
      <c r="W866" s="2"/>
    </row>
    <row r="867" spans="1:23" ht="15.75" customHeight="1">
      <c r="A867" s="2"/>
      <c r="G867" s="2"/>
      <c r="Q867" s="2"/>
      <c r="W867" s="2"/>
    </row>
    <row r="868" spans="1:23" ht="15.75" customHeight="1">
      <c r="A868" s="2"/>
      <c r="G868" s="2"/>
      <c r="Q868" s="2"/>
      <c r="W868" s="2"/>
    </row>
    <row r="869" spans="1:23" ht="15.75" customHeight="1">
      <c r="A869" s="2"/>
      <c r="G869" s="2"/>
      <c r="Q869" s="2"/>
      <c r="W869" s="2"/>
    </row>
    <row r="870" spans="1:23" ht="15.75" customHeight="1">
      <c r="A870" s="2"/>
      <c r="G870" s="2"/>
      <c r="Q870" s="2"/>
      <c r="W870" s="2"/>
    </row>
    <row r="871" spans="1:23" ht="15.75" customHeight="1">
      <c r="A871" s="2"/>
      <c r="G871" s="2"/>
      <c r="Q871" s="2"/>
      <c r="W871" s="2"/>
    </row>
    <row r="872" spans="1:23" ht="15.75" customHeight="1">
      <c r="A872" s="2"/>
      <c r="G872" s="2"/>
      <c r="Q872" s="2"/>
      <c r="W872" s="2"/>
    </row>
    <row r="873" spans="1:23" ht="15.75" customHeight="1">
      <c r="A873" s="2"/>
      <c r="G873" s="2"/>
      <c r="Q873" s="2"/>
      <c r="W873" s="2"/>
    </row>
    <row r="874" spans="1:23" ht="15.75" customHeight="1">
      <c r="A874" s="2"/>
      <c r="G874" s="2"/>
      <c r="Q874" s="2"/>
      <c r="W874" s="2"/>
    </row>
    <row r="875" spans="1:23" ht="15.75" customHeight="1">
      <c r="A875" s="2"/>
      <c r="G875" s="2"/>
      <c r="Q875" s="2"/>
      <c r="W875" s="2"/>
    </row>
    <row r="876" spans="1:23" ht="15.75" customHeight="1">
      <c r="A876" s="2"/>
      <c r="G876" s="2"/>
      <c r="Q876" s="2"/>
      <c r="W876" s="2"/>
    </row>
    <row r="877" spans="1:23" ht="15.75" customHeight="1">
      <c r="A877" s="2"/>
      <c r="G877" s="2"/>
      <c r="Q877" s="2"/>
      <c r="W877" s="2"/>
    </row>
    <row r="878" spans="1:23" ht="15.75" customHeight="1">
      <c r="A878" s="2"/>
      <c r="G878" s="2"/>
      <c r="Q878" s="2"/>
      <c r="W878" s="2"/>
    </row>
    <row r="879" spans="1:23" ht="15.75" customHeight="1">
      <c r="A879" s="2"/>
      <c r="G879" s="2"/>
      <c r="Q879" s="2"/>
      <c r="W879" s="2"/>
    </row>
    <row r="880" spans="1:23" ht="15.75" customHeight="1">
      <c r="A880" s="2"/>
      <c r="G880" s="2"/>
      <c r="Q880" s="2"/>
      <c r="W880" s="2"/>
    </row>
    <row r="881" spans="1:23" ht="15.75" customHeight="1">
      <c r="A881" s="2"/>
      <c r="G881" s="2"/>
      <c r="Q881" s="2"/>
      <c r="W881" s="2"/>
    </row>
    <row r="882" spans="1:23" ht="15.75" customHeight="1">
      <c r="A882" s="2"/>
      <c r="G882" s="2"/>
      <c r="Q882" s="2"/>
      <c r="W882" s="2"/>
    </row>
    <row r="883" spans="1:23" ht="15.75" customHeight="1">
      <c r="A883" s="2"/>
      <c r="G883" s="2"/>
      <c r="Q883" s="2"/>
      <c r="W883" s="2"/>
    </row>
    <row r="884" spans="1:23" ht="15.75" customHeight="1">
      <c r="A884" s="2"/>
      <c r="G884" s="2"/>
      <c r="Q884" s="2"/>
      <c r="W884" s="2"/>
    </row>
    <row r="885" spans="1:23" ht="15.75" customHeight="1">
      <c r="A885" s="2"/>
      <c r="G885" s="2"/>
      <c r="Q885" s="2"/>
      <c r="W885" s="2"/>
    </row>
    <row r="886" spans="1:23" ht="15.75" customHeight="1">
      <c r="A886" s="2"/>
      <c r="G886" s="2"/>
      <c r="Q886" s="2"/>
      <c r="W886" s="2"/>
    </row>
    <row r="887" spans="1:23" ht="15.75" customHeight="1">
      <c r="A887" s="2"/>
      <c r="G887" s="2"/>
      <c r="Q887" s="2"/>
      <c r="W887" s="2"/>
    </row>
    <row r="888" spans="1:23" ht="15.75" customHeight="1">
      <c r="A888" s="2"/>
      <c r="G888" s="2"/>
      <c r="Q888" s="2"/>
      <c r="W888" s="2"/>
    </row>
    <row r="889" spans="1:23" ht="15.75" customHeight="1">
      <c r="A889" s="2"/>
      <c r="G889" s="2"/>
      <c r="Q889" s="2"/>
      <c r="W889" s="2"/>
    </row>
    <row r="890" spans="1:23" ht="15.75" customHeight="1">
      <c r="A890" s="2"/>
      <c r="G890" s="2"/>
      <c r="Q890" s="2"/>
      <c r="W890" s="2"/>
    </row>
    <row r="891" spans="1:23" ht="15.75" customHeight="1">
      <c r="A891" s="2"/>
      <c r="G891" s="2"/>
      <c r="Q891" s="2"/>
      <c r="W891" s="2"/>
    </row>
    <row r="892" spans="1:23" ht="15.75" customHeight="1">
      <c r="A892" s="2"/>
      <c r="G892" s="2"/>
      <c r="Q892" s="2"/>
      <c r="W892" s="2"/>
    </row>
    <row r="893" spans="1:23" ht="15.75" customHeight="1">
      <c r="A893" s="2"/>
      <c r="G893" s="2"/>
      <c r="Q893" s="2"/>
      <c r="W893" s="2"/>
    </row>
    <row r="894" spans="1:23" ht="15.75" customHeight="1">
      <c r="A894" s="2"/>
      <c r="G894" s="2"/>
      <c r="Q894" s="2"/>
      <c r="W894" s="2"/>
    </row>
    <row r="895" spans="1:23" ht="15.75" customHeight="1">
      <c r="A895" s="2"/>
      <c r="G895" s="2"/>
      <c r="Q895" s="2"/>
      <c r="W895" s="2"/>
    </row>
    <row r="896" spans="1:23" ht="15.75" customHeight="1">
      <c r="A896" s="2"/>
      <c r="G896" s="2"/>
      <c r="Q896" s="2"/>
      <c r="W896" s="2"/>
    </row>
    <row r="897" spans="1:23" ht="15.75" customHeight="1">
      <c r="A897" s="2"/>
      <c r="G897" s="2"/>
      <c r="Q897" s="2"/>
      <c r="W897" s="2"/>
    </row>
    <row r="898" spans="1:23" ht="15.75" customHeight="1">
      <c r="A898" s="2"/>
      <c r="G898" s="2"/>
      <c r="Q898" s="2"/>
      <c r="W898" s="2"/>
    </row>
    <row r="899" spans="1:23" ht="15.75" customHeight="1">
      <c r="A899" s="2"/>
      <c r="G899" s="2"/>
      <c r="Q899" s="2"/>
      <c r="W899" s="2"/>
    </row>
    <row r="900" spans="1:23" ht="15.75" customHeight="1">
      <c r="A900" s="2"/>
      <c r="G900" s="2"/>
      <c r="Q900" s="2"/>
      <c r="W900" s="2"/>
    </row>
    <row r="901" spans="1:23" ht="15.75" customHeight="1">
      <c r="A901" s="2"/>
      <c r="G901" s="2"/>
      <c r="Q901" s="2"/>
      <c r="W901" s="2"/>
    </row>
    <row r="902" spans="1:23" ht="15.75" customHeight="1">
      <c r="A902" s="2"/>
      <c r="G902" s="2"/>
      <c r="Q902" s="2"/>
      <c r="W902" s="2"/>
    </row>
    <row r="903" spans="1:23" ht="15.75" customHeight="1">
      <c r="A903" s="2"/>
      <c r="G903" s="2"/>
      <c r="Q903" s="2"/>
      <c r="W903" s="2"/>
    </row>
    <row r="904" spans="1:23" ht="15.75" customHeight="1">
      <c r="A904" s="2"/>
      <c r="G904" s="2"/>
      <c r="Q904" s="2"/>
      <c r="W904" s="2"/>
    </row>
    <row r="905" spans="1:23" ht="15.75" customHeight="1">
      <c r="A905" s="2"/>
      <c r="G905" s="2"/>
      <c r="Q905" s="2"/>
      <c r="W905" s="2"/>
    </row>
    <row r="906" spans="1:23" ht="15.75" customHeight="1">
      <c r="A906" s="2"/>
      <c r="G906" s="2"/>
      <c r="Q906" s="2"/>
      <c r="W906" s="2"/>
    </row>
    <row r="907" spans="1:23" ht="15.75" customHeight="1">
      <c r="A907" s="2"/>
      <c r="G907" s="2"/>
      <c r="Q907" s="2"/>
      <c r="W907" s="2"/>
    </row>
    <row r="908" spans="1:23" ht="15.75" customHeight="1">
      <c r="A908" s="2"/>
      <c r="G908" s="2"/>
      <c r="Q908" s="2"/>
      <c r="W908" s="2"/>
    </row>
    <row r="909" spans="1:23" ht="15.75" customHeight="1">
      <c r="A909" s="2"/>
      <c r="G909" s="2"/>
      <c r="Q909" s="2"/>
      <c r="W909" s="2"/>
    </row>
    <row r="910" spans="1:23" ht="15.75" customHeight="1">
      <c r="A910" s="2"/>
      <c r="G910" s="2"/>
      <c r="Q910" s="2"/>
      <c r="W910" s="2"/>
    </row>
    <row r="911" spans="1:23" ht="15.75" customHeight="1">
      <c r="A911" s="2"/>
      <c r="G911" s="2"/>
      <c r="Q911" s="2"/>
      <c r="W911" s="2"/>
    </row>
    <row r="912" spans="1:23" ht="15.75" customHeight="1">
      <c r="A912" s="2"/>
      <c r="G912" s="2"/>
      <c r="Q912" s="2"/>
      <c r="W912" s="2"/>
    </row>
    <row r="913" spans="1:23" ht="15.75" customHeight="1">
      <c r="A913" s="2"/>
      <c r="G913" s="2"/>
      <c r="Q913" s="2"/>
      <c r="W913" s="2"/>
    </row>
    <row r="914" spans="1:23" ht="15.75" customHeight="1">
      <c r="A914" s="2"/>
      <c r="G914" s="2"/>
      <c r="Q914" s="2"/>
      <c r="W914" s="2"/>
    </row>
    <row r="915" spans="1:23" ht="15.75" customHeight="1">
      <c r="A915" s="2"/>
      <c r="G915" s="2"/>
      <c r="Q915" s="2"/>
      <c r="W915" s="2"/>
    </row>
    <row r="916" spans="1:23" ht="15.75" customHeight="1">
      <c r="A916" s="2"/>
      <c r="G916" s="2"/>
      <c r="Q916" s="2"/>
      <c r="W916" s="2"/>
    </row>
    <row r="917" spans="1:23" ht="15.75" customHeight="1">
      <c r="A917" s="2"/>
      <c r="G917" s="2"/>
      <c r="Q917" s="2"/>
      <c r="W917" s="2"/>
    </row>
    <row r="918" spans="1:23" ht="15.75" customHeight="1">
      <c r="A918" s="2"/>
      <c r="G918" s="2"/>
      <c r="Q918" s="2"/>
      <c r="W918" s="2"/>
    </row>
    <row r="919" spans="1:23" ht="15.75" customHeight="1">
      <c r="A919" s="2"/>
      <c r="G919" s="2"/>
      <c r="Q919" s="2"/>
      <c r="W919" s="2"/>
    </row>
    <row r="920" spans="1:23" ht="15.75" customHeight="1">
      <c r="A920" s="2"/>
      <c r="G920" s="2"/>
      <c r="Q920" s="2"/>
      <c r="W920" s="2"/>
    </row>
    <row r="921" spans="1:23" ht="15.75" customHeight="1">
      <c r="A921" s="2"/>
      <c r="G921" s="2"/>
      <c r="Q921" s="2"/>
      <c r="W921" s="2"/>
    </row>
    <row r="922" spans="1:23" ht="15.75" customHeight="1">
      <c r="A922" s="2"/>
      <c r="G922" s="2"/>
      <c r="Q922" s="2"/>
      <c r="W922" s="2"/>
    </row>
    <row r="923" spans="1:23" ht="15.75" customHeight="1">
      <c r="A923" s="2"/>
      <c r="G923" s="2"/>
      <c r="Q923" s="2"/>
      <c r="W923" s="2"/>
    </row>
    <row r="924" spans="1:23" ht="15.75" customHeight="1">
      <c r="A924" s="2"/>
      <c r="G924" s="2"/>
      <c r="Q924" s="2"/>
      <c r="W924" s="2"/>
    </row>
    <row r="925" spans="1:23" ht="15.75" customHeight="1">
      <c r="A925" s="2"/>
      <c r="G925" s="2"/>
      <c r="Q925" s="2"/>
      <c r="W925" s="2"/>
    </row>
    <row r="926" spans="1:23" ht="15.75" customHeight="1">
      <c r="A926" s="2"/>
      <c r="G926" s="2"/>
      <c r="Q926" s="2"/>
      <c r="W926" s="2"/>
    </row>
    <row r="927" spans="1:23" ht="15.75" customHeight="1">
      <c r="A927" s="2"/>
      <c r="G927" s="2"/>
      <c r="Q927" s="2"/>
      <c r="W927" s="2"/>
    </row>
    <row r="928" spans="1:23" ht="15.75" customHeight="1">
      <c r="A928" s="2"/>
      <c r="G928" s="2"/>
      <c r="Q928" s="2"/>
      <c r="W928" s="2"/>
    </row>
    <row r="929" spans="1:23" ht="15.75" customHeight="1">
      <c r="A929" s="2"/>
      <c r="G929" s="2"/>
      <c r="Q929" s="2"/>
      <c r="W929" s="2"/>
    </row>
    <row r="930" spans="1:23" ht="15.75" customHeight="1">
      <c r="A930" s="2"/>
      <c r="G930" s="2"/>
      <c r="Q930" s="2"/>
      <c r="W930" s="2"/>
    </row>
    <row r="931" spans="1:23" ht="15.75" customHeight="1">
      <c r="A931" s="2"/>
      <c r="G931" s="2"/>
      <c r="Q931" s="2"/>
      <c r="W931" s="2"/>
    </row>
    <row r="932" spans="1:23" ht="15.75" customHeight="1">
      <c r="A932" s="2"/>
      <c r="G932" s="2"/>
      <c r="Q932" s="2"/>
      <c r="W932" s="2"/>
    </row>
    <row r="933" spans="1:23" ht="15.75" customHeight="1">
      <c r="A933" s="2"/>
      <c r="G933" s="2"/>
      <c r="Q933" s="2"/>
      <c r="W933" s="2"/>
    </row>
    <row r="934" spans="1:23" ht="15.75" customHeight="1">
      <c r="A934" s="2"/>
      <c r="G934" s="2"/>
      <c r="Q934" s="2"/>
      <c r="W934" s="2"/>
    </row>
    <row r="935" spans="1:23" ht="15.75" customHeight="1">
      <c r="A935" s="2"/>
      <c r="G935" s="2"/>
      <c r="Q935" s="2"/>
      <c r="W935" s="2"/>
    </row>
    <row r="936" spans="1:23" ht="15.75" customHeight="1">
      <c r="A936" s="2"/>
      <c r="G936" s="2"/>
      <c r="Q936" s="2"/>
      <c r="W936" s="2"/>
    </row>
    <row r="937" spans="1:23" ht="15.75" customHeight="1">
      <c r="A937" s="2"/>
      <c r="G937" s="2"/>
      <c r="Q937" s="2"/>
      <c r="W937" s="2"/>
    </row>
    <row r="938" spans="1:23" ht="15.75" customHeight="1">
      <c r="A938" s="2"/>
      <c r="G938" s="2"/>
      <c r="Q938" s="2"/>
      <c r="W938" s="2"/>
    </row>
    <row r="939" spans="1:23" ht="15.75" customHeight="1">
      <c r="A939" s="2"/>
      <c r="G939" s="2"/>
      <c r="Q939" s="2"/>
      <c r="W939" s="2"/>
    </row>
    <row r="940" spans="1:23" ht="15.75" customHeight="1">
      <c r="A940" s="2"/>
      <c r="G940" s="2"/>
      <c r="Q940" s="2"/>
      <c r="W940" s="2"/>
    </row>
    <row r="941" spans="1:23" ht="15.75" customHeight="1">
      <c r="A941" s="2"/>
      <c r="G941" s="2"/>
      <c r="Q941" s="2"/>
      <c r="W941" s="2"/>
    </row>
    <row r="942" spans="1:23" ht="15.75" customHeight="1">
      <c r="A942" s="2"/>
      <c r="G942" s="2"/>
      <c r="Q942" s="2"/>
      <c r="W942" s="2"/>
    </row>
    <row r="943" spans="1:23" ht="15.75" customHeight="1">
      <c r="A943" s="2"/>
      <c r="G943" s="2"/>
      <c r="Q943" s="2"/>
      <c r="W943" s="2"/>
    </row>
    <row r="944" spans="1:23" ht="15.75" customHeight="1">
      <c r="A944" s="2"/>
      <c r="G944" s="2"/>
      <c r="Q944" s="2"/>
      <c r="W944" s="2"/>
    </row>
    <row r="945" spans="1:23" ht="15.75" customHeight="1">
      <c r="A945" s="2"/>
      <c r="G945" s="2"/>
      <c r="Q945" s="2"/>
      <c r="W945" s="2"/>
    </row>
    <row r="946" spans="1:23" ht="15.75" customHeight="1">
      <c r="A946" s="2"/>
      <c r="G946" s="2"/>
      <c r="Q946" s="2"/>
      <c r="W946" s="2"/>
    </row>
    <row r="947" spans="1:23" ht="15.75" customHeight="1">
      <c r="A947" s="2"/>
      <c r="G947" s="2"/>
      <c r="Q947" s="2"/>
      <c r="W947" s="2"/>
    </row>
    <row r="948" spans="1:23" ht="15.75" customHeight="1">
      <c r="A948" s="2"/>
      <c r="G948" s="2"/>
      <c r="Q948" s="2"/>
      <c r="W948" s="2"/>
    </row>
    <row r="949" spans="1:23" ht="15.75" customHeight="1">
      <c r="A949" s="2"/>
      <c r="G949" s="2"/>
      <c r="Q949" s="2"/>
      <c r="W949" s="2"/>
    </row>
    <row r="950" spans="1:23" ht="15.75" customHeight="1">
      <c r="A950" s="2"/>
      <c r="G950" s="2"/>
      <c r="Q950" s="2"/>
      <c r="W950" s="2"/>
    </row>
    <row r="951" spans="1:23" ht="15.75" customHeight="1">
      <c r="A951" s="2"/>
      <c r="G951" s="2"/>
      <c r="Q951" s="2"/>
      <c r="W951" s="2"/>
    </row>
    <row r="952" spans="1:23" ht="15.75" customHeight="1">
      <c r="A952" s="2"/>
      <c r="G952" s="2"/>
      <c r="Q952" s="2"/>
      <c r="W952" s="2"/>
    </row>
    <row r="953" spans="1:23" ht="15.75" customHeight="1">
      <c r="A953" s="2"/>
      <c r="G953" s="2"/>
      <c r="Q953" s="2"/>
      <c r="W953" s="2"/>
    </row>
    <row r="954" spans="1:23" ht="15.75" customHeight="1">
      <c r="A954" s="2"/>
      <c r="G954" s="2"/>
      <c r="Q954" s="2"/>
      <c r="W954" s="2"/>
    </row>
    <row r="955" spans="1:23" ht="15.75" customHeight="1">
      <c r="A955" s="2"/>
      <c r="G955" s="2"/>
      <c r="Q955" s="2"/>
      <c r="W955" s="2"/>
    </row>
    <row r="956" spans="1:23" ht="15.75" customHeight="1">
      <c r="A956" s="2"/>
      <c r="G956" s="2"/>
      <c r="Q956" s="2"/>
      <c r="W956" s="2"/>
    </row>
    <row r="957" spans="1:23" ht="15.75" customHeight="1">
      <c r="A957" s="2"/>
      <c r="G957" s="2"/>
      <c r="Q957" s="2"/>
      <c r="W957" s="2"/>
    </row>
    <row r="958" spans="1:23" ht="15.75" customHeight="1">
      <c r="A958" s="2"/>
      <c r="G958" s="2"/>
      <c r="Q958" s="2"/>
      <c r="W958" s="2"/>
    </row>
    <row r="959" spans="1:23" ht="15.75" customHeight="1">
      <c r="A959" s="2"/>
      <c r="G959" s="2"/>
      <c r="Q959" s="2"/>
      <c r="W959" s="2"/>
    </row>
    <row r="960" spans="1:23" ht="15.75" customHeight="1">
      <c r="A960" s="2"/>
      <c r="G960" s="2"/>
      <c r="Q960" s="2"/>
      <c r="W960" s="2"/>
    </row>
    <row r="961" spans="1:23" ht="15.75" customHeight="1">
      <c r="A961" s="2"/>
      <c r="G961" s="2"/>
      <c r="Q961" s="2"/>
      <c r="W961" s="2"/>
    </row>
    <row r="962" spans="1:23" ht="15.75" customHeight="1">
      <c r="A962" s="2"/>
      <c r="G962" s="2"/>
      <c r="Q962" s="2"/>
      <c r="W962" s="2"/>
    </row>
    <row r="963" spans="1:23" ht="15.75" customHeight="1">
      <c r="A963" s="2"/>
      <c r="G963" s="2"/>
      <c r="Q963" s="2"/>
      <c r="W963" s="2"/>
    </row>
    <row r="964" spans="1:23" ht="15.75" customHeight="1">
      <c r="A964" s="2"/>
      <c r="G964" s="2"/>
      <c r="Q964" s="2"/>
      <c r="W964" s="2"/>
    </row>
    <row r="965" spans="1:23" ht="15.75" customHeight="1">
      <c r="A965" s="2"/>
      <c r="G965" s="2"/>
      <c r="Q965" s="2"/>
      <c r="W965" s="2"/>
    </row>
    <row r="966" spans="1:23" ht="15.75" customHeight="1">
      <c r="A966" s="2"/>
      <c r="G966" s="2"/>
      <c r="Q966" s="2"/>
      <c r="W966" s="2"/>
    </row>
    <row r="967" spans="1:23" ht="15.75" customHeight="1">
      <c r="A967" s="2"/>
      <c r="G967" s="2"/>
      <c r="Q967" s="2"/>
      <c r="W967" s="2"/>
    </row>
    <row r="968" spans="1:23" ht="15.75" customHeight="1">
      <c r="A968" s="2"/>
      <c r="G968" s="2"/>
      <c r="Q968" s="2"/>
      <c r="W968" s="2"/>
    </row>
    <row r="969" spans="1:23" ht="15.75" customHeight="1">
      <c r="A969" s="2"/>
      <c r="G969" s="2"/>
      <c r="Q969" s="2"/>
      <c r="W969" s="2"/>
    </row>
    <row r="970" spans="1:23" ht="15.75" customHeight="1">
      <c r="A970" s="2"/>
      <c r="G970" s="2"/>
      <c r="Q970" s="2"/>
      <c r="W970" s="2"/>
    </row>
    <row r="971" spans="1:23" ht="15.75" customHeight="1">
      <c r="A971" s="2"/>
      <c r="G971" s="2"/>
      <c r="Q971" s="2"/>
      <c r="W971" s="2"/>
    </row>
    <row r="972" spans="1:23" ht="15.75" customHeight="1">
      <c r="A972" s="2"/>
      <c r="G972" s="2"/>
      <c r="Q972" s="2"/>
      <c r="W972" s="2"/>
    </row>
    <row r="973" spans="1:23" ht="15.75" customHeight="1">
      <c r="A973" s="2"/>
      <c r="G973" s="2"/>
      <c r="Q973" s="2"/>
      <c r="W973" s="2"/>
    </row>
    <row r="974" spans="1:23" ht="15.75" customHeight="1">
      <c r="A974" s="2"/>
      <c r="G974" s="2"/>
      <c r="Q974" s="2"/>
      <c r="W974" s="2"/>
    </row>
    <row r="975" spans="1:23" ht="15.75" customHeight="1">
      <c r="A975" s="2"/>
      <c r="G975" s="2"/>
      <c r="Q975" s="2"/>
      <c r="W975" s="2"/>
    </row>
    <row r="976" spans="1:23" ht="15.75" customHeight="1">
      <c r="A976" s="2"/>
      <c r="G976" s="2"/>
      <c r="Q976" s="2"/>
      <c r="W976" s="2"/>
    </row>
    <row r="977" spans="1:23" ht="15.75" customHeight="1">
      <c r="A977" s="2"/>
      <c r="G977" s="2"/>
      <c r="Q977" s="2"/>
      <c r="W977" s="2"/>
    </row>
    <row r="978" spans="1:23" ht="15.75" customHeight="1">
      <c r="A978" s="2"/>
      <c r="G978" s="2"/>
      <c r="Q978" s="2"/>
      <c r="W978" s="2"/>
    </row>
    <row r="979" spans="1:23" ht="15.75" customHeight="1">
      <c r="A979" s="2"/>
      <c r="G979" s="2"/>
      <c r="Q979" s="2"/>
      <c r="W979" s="2"/>
    </row>
    <row r="980" spans="1:23" ht="15.75" customHeight="1">
      <c r="A980" s="2"/>
      <c r="G980" s="2"/>
      <c r="Q980" s="2"/>
      <c r="W980" s="2"/>
    </row>
    <row r="981" spans="1:23" ht="15.75" customHeight="1">
      <c r="A981" s="2"/>
      <c r="G981" s="2"/>
      <c r="Q981" s="2"/>
      <c r="W981" s="2"/>
    </row>
    <row r="982" spans="1:23" ht="15.75" customHeight="1">
      <c r="A982" s="2"/>
      <c r="G982" s="2"/>
      <c r="Q982" s="2"/>
      <c r="W982" s="2"/>
    </row>
    <row r="983" spans="1:23" ht="15.75" customHeight="1">
      <c r="A983" s="2"/>
      <c r="G983" s="2"/>
      <c r="Q983" s="2"/>
      <c r="W983" s="2"/>
    </row>
    <row r="984" spans="1:23" ht="15.75" customHeight="1">
      <c r="A984" s="2"/>
      <c r="G984" s="2"/>
      <c r="Q984" s="2"/>
      <c r="W984" s="2"/>
    </row>
    <row r="985" spans="1:23" ht="15.75" customHeight="1">
      <c r="A985" s="2"/>
      <c r="G985" s="2"/>
      <c r="Q985" s="2"/>
      <c r="W985" s="2"/>
    </row>
    <row r="986" spans="1:23" ht="15.75" customHeight="1">
      <c r="A986" s="2"/>
      <c r="G986" s="2"/>
      <c r="Q986" s="2"/>
      <c r="W986" s="2"/>
    </row>
    <row r="987" spans="1:23" ht="15.75" customHeight="1">
      <c r="A987" s="2"/>
      <c r="G987" s="2"/>
      <c r="Q987" s="2"/>
      <c r="W987" s="2"/>
    </row>
    <row r="988" spans="1:23" ht="15.75" customHeight="1">
      <c r="A988" s="2"/>
      <c r="G988" s="2"/>
      <c r="Q988" s="2"/>
      <c r="W988" s="2"/>
    </row>
    <row r="989" spans="1:23" ht="15.75" customHeight="1">
      <c r="A989" s="2"/>
      <c r="G989" s="2"/>
      <c r="Q989" s="2"/>
      <c r="W989" s="2"/>
    </row>
    <row r="990" spans="1:23" ht="15.75" customHeight="1">
      <c r="A990" s="2"/>
      <c r="G990" s="2"/>
      <c r="Q990" s="2"/>
      <c r="W990" s="2"/>
    </row>
    <row r="991" spans="1:23" ht="15.75" customHeight="1">
      <c r="A991" s="2"/>
      <c r="G991" s="2"/>
      <c r="Q991" s="2"/>
      <c r="W991" s="2"/>
    </row>
    <row r="992" spans="1:23" ht="15.75" customHeight="1">
      <c r="A992" s="2"/>
      <c r="G992" s="2"/>
      <c r="Q992" s="2"/>
      <c r="W992" s="2"/>
    </row>
    <row r="993" spans="1:23" ht="15.75" customHeight="1">
      <c r="A993" s="2"/>
      <c r="G993" s="2"/>
      <c r="Q993" s="2"/>
      <c r="W993" s="2"/>
    </row>
    <row r="994" spans="1:23" ht="15.75" customHeight="1">
      <c r="A994" s="2"/>
      <c r="G994" s="2"/>
      <c r="Q994" s="2"/>
      <c r="W994" s="2"/>
    </row>
    <row r="995" spans="1:23" ht="15.75" customHeight="1">
      <c r="A995" s="2"/>
      <c r="G995" s="2"/>
      <c r="Q995" s="2"/>
      <c r="W995" s="2"/>
    </row>
    <row r="996" spans="1:23" ht="15.75" customHeight="1">
      <c r="A996" s="2"/>
      <c r="G996" s="2"/>
      <c r="Q996" s="2"/>
      <c r="W996" s="2"/>
    </row>
    <row r="997" spans="1:23" ht="15.75" customHeight="1">
      <c r="A997" s="2"/>
      <c r="G997" s="2"/>
      <c r="Q997" s="2"/>
      <c r="W997" s="2"/>
    </row>
    <row r="998" spans="1:23" ht="15.75" customHeight="1">
      <c r="A998" s="2"/>
      <c r="G998" s="2"/>
      <c r="Q998" s="2"/>
      <c r="W998" s="2"/>
    </row>
    <row r="999" spans="1:23" ht="15.75" customHeight="1">
      <c r="A999" s="2"/>
      <c r="G999" s="2"/>
      <c r="Q999" s="2"/>
      <c r="W999" s="2"/>
    </row>
    <row r="1000" spans="1:23" ht="15.75" customHeight="1">
      <c r="A1000" s="2"/>
      <c r="G1000" s="2"/>
      <c r="Q1000" s="2"/>
      <c r="W1000" s="2"/>
    </row>
    <row r="1001" spans="1:23" ht="15.75" customHeight="1">
      <c r="A1001" s="2"/>
      <c r="G1001" s="2"/>
      <c r="Q1001" s="2"/>
      <c r="W1001" s="2"/>
    </row>
    <row r="1002" spans="1:23" ht="15.75" customHeight="1">
      <c r="A1002" s="2"/>
      <c r="G1002" s="2"/>
      <c r="Q1002" s="2"/>
      <c r="W1002" s="2"/>
    </row>
    <row r="1003" spans="1:23" ht="15.75" customHeight="1">
      <c r="A1003" s="2"/>
      <c r="G1003" s="2"/>
      <c r="Q1003" s="2"/>
      <c r="W1003" s="2"/>
    </row>
  </sheetData>
  <mergeCells count="5">
    <mergeCell ref="A1:E1"/>
    <mergeCell ref="G1:K1"/>
    <mergeCell ref="M1:O1"/>
    <mergeCell ref="Q1:U1"/>
    <mergeCell ref="W1:AA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Lindsay Miller</dc:creator>
  <cp:keywords/>
  <dc:description/>
  <cp:lastModifiedBy>Lindsay Miller</cp:lastModifiedBy>
  <dcterms:created xsi:type="dcterms:W3CDTF">2024-01-18T17:04:15Z</dcterms:created>
  <dcterms:modified xsi:type="dcterms:W3CDTF">2024-01-18T17:04:15Z</dcterms:modified>
  <cp:category/>
  <cp:version/>
  <cp:contentType/>
  <cp:contentStatus/>
</cp:coreProperties>
</file>